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9735"/>
  </bookViews>
  <sheets>
    <sheet name="GỐC" sheetId="1" r:id="rId1"/>
    <sheet name="Sheet1" sheetId="4" r:id="rId2"/>
    <sheet name="XKLĐ_TVKM" sheetId="2" r:id="rId3"/>
    <sheet name="ĐTNghe" sheetId="3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O28" i="1" l="1"/>
  <c r="E247" i="1" l="1"/>
  <c r="AB24" i="1"/>
  <c r="AB22" i="1"/>
  <c r="AC22" i="1" s="1"/>
  <c r="U44" i="1" l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43" i="1"/>
  <c r="AC148" i="1" l="1"/>
  <c r="AB148" i="1"/>
  <c r="R26" i="4" l="1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7" i="1" l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6" i="1"/>
  <c r="L28" i="1"/>
  <c r="L30" i="1"/>
  <c r="H29" i="1"/>
  <c r="C9" i="3" l="1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8" i="3"/>
  <c r="C28" i="3" s="1"/>
  <c r="D28" i="3" l="1"/>
  <c r="H28" i="3"/>
  <c r="H27" i="3"/>
  <c r="B27" i="3"/>
  <c r="H26" i="3"/>
  <c r="B26" i="3"/>
  <c r="H25" i="3"/>
  <c r="B25" i="3"/>
  <c r="H24" i="3"/>
  <c r="B24" i="3"/>
  <c r="H23" i="3"/>
  <c r="B23" i="3"/>
  <c r="H22" i="3"/>
  <c r="B22" i="3"/>
  <c r="H21" i="3"/>
  <c r="B21" i="3"/>
  <c r="H20" i="3"/>
  <c r="B20" i="3"/>
  <c r="H19" i="3"/>
  <c r="B19" i="3"/>
  <c r="H18" i="3"/>
  <c r="B18" i="3"/>
  <c r="H17" i="3"/>
  <c r="B17" i="3"/>
  <c r="H16" i="3"/>
  <c r="B16" i="3"/>
  <c r="H15" i="3"/>
  <c r="B15" i="3"/>
  <c r="H14" i="3"/>
  <c r="B14" i="3"/>
  <c r="H13" i="3"/>
  <c r="B13" i="3"/>
  <c r="H12" i="3"/>
  <c r="B12" i="3"/>
  <c r="H11" i="3"/>
  <c r="B11" i="3"/>
  <c r="H10" i="3"/>
  <c r="B10" i="3"/>
  <c r="H9" i="3"/>
  <c r="B9" i="3"/>
  <c r="H8" i="3"/>
  <c r="B8" i="3"/>
  <c r="F28" i="2"/>
  <c r="C28" i="2"/>
  <c r="L28" i="2" s="1"/>
  <c r="D28" i="2" s="1"/>
  <c r="L27" i="2"/>
  <c r="D27" i="2" s="1"/>
  <c r="E27" i="2" s="1"/>
  <c r="H27" i="2" s="1"/>
  <c r="I27" i="2" s="1"/>
  <c r="B27" i="2"/>
  <c r="L26" i="2"/>
  <c r="D26" i="2" s="1"/>
  <c r="B26" i="2"/>
  <c r="L25" i="2"/>
  <c r="D25" i="2" s="1"/>
  <c r="E25" i="2" s="1"/>
  <c r="H25" i="2" s="1"/>
  <c r="I25" i="2" s="1"/>
  <c r="B25" i="2"/>
  <c r="L24" i="2"/>
  <c r="D24" i="2" s="1"/>
  <c r="B24" i="2"/>
  <c r="L23" i="2"/>
  <c r="D23" i="2" s="1"/>
  <c r="E23" i="2" s="1"/>
  <c r="H23" i="2" s="1"/>
  <c r="I23" i="2" s="1"/>
  <c r="B23" i="2"/>
  <c r="L22" i="2"/>
  <c r="D22" i="2" s="1"/>
  <c r="B22" i="2"/>
  <c r="L21" i="2"/>
  <c r="D21" i="2" s="1"/>
  <c r="E21" i="2" s="1"/>
  <c r="H21" i="2" s="1"/>
  <c r="I21" i="2" s="1"/>
  <c r="B21" i="2"/>
  <c r="L20" i="2"/>
  <c r="D20" i="2" s="1"/>
  <c r="B20" i="2"/>
  <c r="L19" i="2"/>
  <c r="D19" i="2" s="1"/>
  <c r="E19" i="2" s="1"/>
  <c r="H19" i="2" s="1"/>
  <c r="I19" i="2" s="1"/>
  <c r="B19" i="2"/>
  <c r="L18" i="2"/>
  <c r="D18" i="2" s="1"/>
  <c r="B18" i="2"/>
  <c r="L17" i="2"/>
  <c r="D17" i="2" s="1"/>
  <c r="E17" i="2" s="1"/>
  <c r="H17" i="2" s="1"/>
  <c r="I17" i="2" s="1"/>
  <c r="B17" i="2"/>
  <c r="L16" i="2"/>
  <c r="D16" i="2" s="1"/>
  <c r="B16" i="2"/>
  <c r="L15" i="2"/>
  <c r="D15" i="2" s="1"/>
  <c r="E15" i="2" s="1"/>
  <c r="H15" i="2" s="1"/>
  <c r="I15" i="2" s="1"/>
  <c r="B15" i="2"/>
  <c r="L14" i="2"/>
  <c r="D14" i="2" s="1"/>
  <c r="B14" i="2"/>
  <c r="L13" i="2"/>
  <c r="D13" i="2" s="1"/>
  <c r="E13" i="2" s="1"/>
  <c r="H13" i="2" s="1"/>
  <c r="I13" i="2" s="1"/>
  <c r="B13" i="2"/>
  <c r="L12" i="2"/>
  <c r="D12" i="2" s="1"/>
  <c r="B12" i="2"/>
  <c r="L11" i="2"/>
  <c r="D11" i="2" s="1"/>
  <c r="E11" i="2" s="1"/>
  <c r="H11" i="2" s="1"/>
  <c r="I11" i="2" s="1"/>
  <c r="B11" i="2"/>
  <c r="L10" i="2"/>
  <c r="D10" i="2" s="1"/>
  <c r="B10" i="2"/>
  <c r="L9" i="2"/>
  <c r="D9" i="2" s="1"/>
  <c r="E9" i="2" s="1"/>
  <c r="H9" i="2" s="1"/>
  <c r="I9" i="2" s="1"/>
  <c r="B9" i="2"/>
  <c r="L8" i="2"/>
  <c r="D8" i="2" s="1"/>
  <c r="B8" i="2"/>
  <c r="E10" i="2" l="1"/>
  <c r="H10" i="2" s="1"/>
  <c r="I10" i="2" s="1"/>
  <c r="E18" i="2"/>
  <c r="H18" i="2" s="1"/>
  <c r="I18" i="2" s="1"/>
  <c r="E28" i="2"/>
  <c r="H28" i="2" s="1"/>
  <c r="I28" i="2" s="1"/>
  <c r="E8" i="2"/>
  <c r="H8" i="2" s="1"/>
  <c r="I8" i="2" s="1"/>
  <c r="E16" i="2"/>
  <c r="H16" i="2" s="1"/>
  <c r="I16" i="2" s="1"/>
  <c r="E24" i="2"/>
  <c r="H24" i="2" s="1"/>
  <c r="I24" i="2" s="1"/>
  <c r="E26" i="2"/>
  <c r="H26" i="2" s="1"/>
  <c r="I26" i="2" s="1"/>
  <c r="E14" i="2"/>
  <c r="H14" i="2" s="1"/>
  <c r="I14" i="2" s="1"/>
  <c r="E22" i="2"/>
  <c r="H22" i="2" s="1"/>
  <c r="I22" i="2" s="1"/>
  <c r="E12" i="2"/>
  <c r="H12" i="2" s="1"/>
  <c r="I12" i="2" s="1"/>
  <c r="E20" i="2"/>
  <c r="H20" i="2" s="1"/>
  <c r="I20" i="2" s="1"/>
</calcChain>
</file>

<file path=xl/sharedStrings.xml><?xml version="1.0" encoding="utf-8"?>
<sst xmlns="http://schemas.openxmlformats.org/spreadsheetml/2006/main" count="732" uniqueCount="137">
  <si>
    <t>Stt</t>
  </si>
  <si>
    <t>Địa phương</t>
  </si>
  <si>
    <t>Số hộ</t>
  </si>
  <si>
    <t>Số khẩu từ 15 tuổi trở lên</t>
  </si>
  <si>
    <t>Nhóm tuổi</t>
  </si>
  <si>
    <t>Tổng cộng</t>
  </si>
  <si>
    <t>Giới tính</t>
  </si>
  <si>
    <t>Phân bố</t>
  </si>
  <si>
    <t>Dưới tuổi lao động</t>
  </si>
  <si>
    <t>Trong độ tuổi lao động</t>
  </si>
  <si>
    <t>Trên tuổi lao động</t>
  </si>
  <si>
    <t>Nam</t>
  </si>
  <si>
    <t>Nữ</t>
  </si>
  <si>
    <t>Thành thị</t>
  </si>
  <si>
    <t>Nông thôn</t>
  </si>
  <si>
    <t>Nam 15-60 tuổi</t>
  </si>
  <si>
    <t>Nữ 15-55 tuổi</t>
  </si>
  <si>
    <t>Thị trấn Phú Đa</t>
  </si>
  <si>
    <t>Thị trấn Thuận An</t>
  </si>
  <si>
    <t>Xã Phú An</t>
  </si>
  <si>
    <t>Xã Phú Diên</t>
  </si>
  <si>
    <t>Xã Phú Dương</t>
  </si>
  <si>
    <t>Xã Phú Hải</t>
  </si>
  <si>
    <t>Xã Phú Hồ</t>
  </si>
  <si>
    <t>Xã Phú Lương</t>
  </si>
  <si>
    <t>Xã Phú Mậu</t>
  </si>
  <si>
    <t>Xã Phú Mỹ</t>
  </si>
  <si>
    <t>Xã Phú Thanh</t>
  </si>
  <si>
    <t>Xã Phú Thuận</t>
  </si>
  <si>
    <t>Xã Phú Thượng</t>
  </si>
  <si>
    <t>Xã Phú Xuân</t>
  </si>
  <si>
    <t>Xã Vinh An</t>
  </si>
  <si>
    <t>Xã Vinh Hà</t>
  </si>
  <si>
    <t>Xã Vinh Phú</t>
  </si>
  <si>
    <t>Xã Vinh Thái</t>
  </si>
  <si>
    <t>Xã Vinh Thanh</t>
  </si>
  <si>
    <t>Xã Vinh Xuân</t>
  </si>
  <si>
    <t>Tổng Cộng</t>
  </si>
  <si>
    <t>2. LỰC LƯỢNG LAO ĐỘNG HUYỆN PHÚ VANG</t>
  </si>
  <si>
    <t>2.1. Chia theo giới tính nhóm tuổi và khu vực</t>
  </si>
  <si>
    <t>Tổng số khẩu</t>
  </si>
  <si>
    <t>Khu vực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</si>
  <si>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</si>
  <si>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</si>
  <si>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</si>
  <si>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</si>
  <si>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</si>
  <si>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</si>
  <si>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</si>
  <si>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</si>
  <si>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</si>
  <si>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</si>
  <si>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</si>
  <si>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65+</t>
  </si>
  <si>
    <t>2.2. Chia theo trình độ chuyên môn kỹ thuật</t>
  </si>
  <si>
    <t>Trình độ chuyên môn kỹ thuật</t>
  </si>
  <si>
    <t>Đã qua đào tạo</t>
  </si>
  <si>
    <t>Chưa qua đào tạo</t>
  </si>
  <si>
    <t>CNKTKB</t>
  </si>
  <si>
    <t>Đào tạo dưới 3 tháng</t>
  </si>
  <si>
    <t>Sơ cấp nghề</t>
  </si>
  <si>
    <t>Bằng dài hạn</t>
  </si>
  <si>
    <t>Trung cấp nghề</t>
  </si>
  <si>
    <t>Trung cấp chuyên nghiệp</t>
  </si>
  <si>
    <t>Cao đẳng nghề</t>
  </si>
  <si>
    <t>Cao đẳng chuyên nghiệp</t>
  </si>
  <si>
    <t>Đại học</t>
  </si>
  <si>
    <t>Thạc sỹ</t>
  </si>
  <si>
    <t>Tiến sỹ</t>
  </si>
  <si>
    <t>Qua đào tạo chung</t>
  </si>
  <si>
    <t>Qua đào tạo nghề</t>
  </si>
  <si>
    <t>Số người</t>
  </si>
  <si>
    <t>Tỷ lệ</t>
  </si>
  <si>
    <t>2.3. Chia theo trình độ chuyên môn kỹ thuật - Trong độ tuổi</t>
  </si>
  <si>
    <t>Trong độ tuổi</t>
  </si>
  <si>
    <t>TS</t>
  </si>
  <si>
    <t>3. LAO ĐỘNG THAM GIA HOẠT ĐỘNG KINH TẾ CỦA HUYỆN PHÚ VANG</t>
  </si>
  <si>
    <t>3.1. Chia theo giới tính, nhóm tuổi và trình độ học vấn</t>
  </si>
  <si>
    <t>Số người có việc làm</t>
  </si>
  <si>
    <t>Từ 15 tuổi trở lên</t>
  </si>
  <si>
    <t>Trình độ học vấn</t>
  </si>
  <si>
    <t>Chưa tốt nghiệp Tiểu học</t>
  </si>
  <si>
    <t>Tốt nghiệp Tiểu học chưa tốt nghiệp THCS</t>
  </si>
  <si>
    <t>Tốt nghiệp THCS chưa tốt nghiệp THPT</t>
  </si>
  <si>
    <t>Tốt nghiệp THPT</t>
  </si>
  <si>
    <t>3.2. Chia theo trình độ chuyên môn kỹ thuật</t>
  </si>
  <si>
    <t>Có bằng nghề dài hạn</t>
  </si>
  <si>
    <t>Trung học chuyên nghiệp</t>
  </si>
  <si>
    <t>Thạc sĩ</t>
  </si>
  <si>
    <t>Tiến sĩ</t>
  </si>
  <si>
    <t>3.3. Chia theo cơ cấu lao động, loại hình công ty, hình thức làm việc và khu vực</t>
  </si>
  <si>
    <t>Cơ cấu lao động</t>
  </si>
  <si>
    <t>Loại hình công ty</t>
  </si>
  <si>
    <t>Hình thức làm việc</t>
  </si>
  <si>
    <t>Nông - Lâm - Ngư nghiệp</t>
  </si>
  <si>
    <t>Công nghiệp - Xây dựng</t>
  </si>
  <si>
    <t>Dịch vụ và khác</t>
  </si>
  <si>
    <t>Nhà nước</t>
  </si>
  <si>
    <t>Ngoài nhà nước</t>
  </si>
  <si>
    <t>Có vốn đầu tư nước ngoài</t>
  </si>
  <si>
    <t>Làm công ăn lương</t>
  </si>
  <si>
    <t>Tự làm</t>
  </si>
  <si>
    <t>Thành thị</t>
  </si>
  <si>
    <t>3.4. Theo giới tính, khu vực, trình độ -  Trong độ tuổi lao động</t>
  </si>
  <si>
    <t>3.5. Chia theo trình độ chuyên môn kỹ thuật - trong độ tuổi</t>
  </si>
  <si>
    <t>3.6. Chia theo cơ cấu lao động, loại hình công ty, hình thức làm việc - Trong độ tuổi</t>
  </si>
  <si>
    <t>4. TÌNH TRẠNG LAO ĐỘNG THẤT NGHIỆP CỦA HUYỆN PHÚ VANG</t>
  </si>
  <si>
    <t>Số người thất nghiệp</t>
  </si>
  <si>
    <t>Độ tuổi</t>
  </si>
  <si>
    <t>Trình độ học vấn phổ thông</t>
  </si>
  <si>
    <t>Thực trạng TN</t>
  </si>
  <si>
    <t>Phân bố</t>
  </si>
  <si>
    <t>Khác</t>
  </si>
  <si>
    <t>Đã từng làm việc</t>
  </si>
  <si>
    <t>Chưa từng làm việc</t>
  </si>
  <si>
    <t>5. SỐ NGƯỜI KHÔNG THAM GIA HOẠT ĐỘNG KINH TẾ CỦA HUYỆN PHÚ VANG</t>
  </si>
  <si>
    <t>5.1. Chia theo giới tính, nhóm tuổi và khu vực</t>
  </si>
  <si>
    <t>5.2. Chia theo trình độ chuyên môn kỹ thuật</t>
  </si>
  <si>
    <t>5.3. Chia theo trình độ chuyên môn kỹ thuật - Trong độ tuổi</t>
  </si>
  <si>
    <t>1. TỔNG HỢP SỐ HỘ, KHẨU HUYỆN PHÚ VANG 2018</t>
  </si>
  <si>
    <t>PHÂN BỔ CHỈ TIÊU TẠO VIỆC LÀM MỚI 
VÀ XUẤT KHẨU LAO ĐỘNG NĂM 2018</t>
  </si>
  <si>
    <t>( Kèm theo Quyết định số:           /QĐ-UBND ngày     tháng 01 năm 2018 
của UBND huyện Phú Vang)</t>
  </si>
  <si>
    <t>Đơn vị</t>
  </si>
  <si>
    <t>Lực lượng
 trong độ 
tuổi lao động có khả năng lao động</t>
  </si>
  <si>
    <t>Tổng số chỉ tiêu giao</t>
  </si>
  <si>
    <t>Ghi chú</t>
  </si>
  <si>
    <t>Tổng số</t>
  </si>
  <si>
    <t>Trong đó</t>
  </si>
  <si>
    <t>Tạo việc
 làm trong nước
(người)</t>
  </si>
  <si>
    <t>Xuất khẩu
 lao động
(người)</t>
  </si>
  <si>
    <t>PHÂN BỔ CHỈ TIÊU ĐÀO TẠO NGHỀ CHO LAO ĐỘNG NÔNG THÔN TRÊN ĐỊA BÀN HUYỆN PHÚ VANG NĂM 2018</t>
  </si>
  <si>
    <t>( Kèm theo Quyết định số:           /QĐ-UBND ngày        tháng 01 năm 2018 
của UBND huyện Phú Vang)</t>
  </si>
  <si>
    <t>Phân bổ chỉ tiêu đào tạo nghề năm 2019
(người)</t>
  </si>
  <si>
    <t>Tổng 
dân 
số</t>
  </si>
  <si>
    <t>Tổng
số lao
 động</t>
  </si>
  <si>
    <t>% theo
 tiêu
 chí 12</t>
  </si>
  <si>
    <t>Ng Có vl
 O độ
 tuổi lđ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</si>
</sst>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_-* #,##0_-;\-* #,##0_-;_-* &quot;-&quot;??_-;_-@_-"/>
    <numFmt numFmtId="166" formatCode="_(* #,##0_);_(* \(#,##0\);_(* &quot;-&quot;??_);_(@_)"/>
    <numFmt numFmtId="167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i/>
      <sz val="12"/>
      <color indexed="8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Border="1"/>
    <xf numFmtId="0" fontId="2" fillId="0" borderId="8" xfId="0" applyFont="1" applyFill="1" applyBorder="1" applyAlignment="1">
      <alignment horizontal="center" vertical="center"/>
    </xf>
    <xf numFmtId="0" fontId="0" fillId="0" borderId="8" xfId="0" applyBorder="1"/>
    <xf numFmtId="0" fontId="2" fillId="0" borderId="9" xfId="0" applyFont="1" applyFill="1" applyBorder="1" applyAlignment="1">
      <alignment horizontal="center" vertical="center"/>
    </xf>
    <xf numFmtId="0" fontId="0" fillId="0" borderId="9" xfId="0" applyBorder="1"/>
    <xf numFmtId="0" fontId="3" fillId="0" borderId="1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1" fontId="3" fillId="0" borderId="1" xfId="0" applyNumberFormat="1" applyFont="1" applyFill="1" applyBorder="1"/>
    <xf numFmtId="2" fontId="3" fillId="0" borderId="1" xfId="0" applyNumberFormat="1" applyFont="1" applyFill="1" applyBorder="1"/>
    <xf numFmtId="1" fontId="3" fillId="0" borderId="0" xfId="0" applyNumberFormat="1" applyFont="1" applyFill="1" applyBorder="1"/>
    <xf numFmtId="2" fontId="3" fillId="0" borderId="0" xfId="0" applyNumberFormat="1" applyFont="1" applyFill="1" applyBorder="1"/>
    <xf numFmtId="0" fontId="3" fillId="0" borderId="6" xfId="0" applyFont="1" applyFill="1" applyBorder="1" applyAlignment="1">
      <alignment horizontal="center"/>
    </xf>
    <xf numFmtId="164" fontId="3" fillId="0" borderId="1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2" fontId="2" fillId="0" borderId="0" xfId="0" applyNumberFormat="1" applyFont="1"/>
    <xf numFmtId="1" fontId="3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0" fontId="3" fillId="0" borderId="0" xfId="0" applyFont="1"/>
    <xf numFmtId="2" fontId="3" fillId="0" borderId="1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/>
    <xf numFmtId="1" fontId="3" fillId="0" borderId="0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1" fontId="0" fillId="0" borderId="0" xfId="0" applyNumberFormat="1"/>
    <xf numFmtId="4" fontId="3" fillId="0" borderId="1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/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Border="1" applyAlignment="1"/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6" fontId="5" fillId="0" borderId="1" xfId="0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5" fillId="0" borderId="0" xfId="1" applyNumberFormat="1" applyFont="1" applyAlignment="1">
      <alignment vertical="center"/>
    </xf>
    <xf numFmtId="166" fontId="6" fillId="0" borderId="1" xfId="1" applyNumberFormat="1" applyFont="1" applyBorder="1" applyAlignment="1">
      <alignment vertical="center"/>
    </xf>
    <xf numFmtId="166" fontId="5" fillId="0" borderId="1" xfId="1" applyNumberFormat="1" applyFont="1" applyFill="1" applyBorder="1" applyAlignment="1">
      <alignment horizontal="right" vertical="center"/>
    </xf>
    <xf numFmtId="165" fontId="6" fillId="0" borderId="1" xfId="1" applyNumberFormat="1" applyFont="1" applyBorder="1" applyAlignment="1">
      <alignment horizontal="right" vertical="center"/>
    </xf>
    <xf numFmtId="166" fontId="6" fillId="0" borderId="1" xfId="0" applyNumberFormat="1" applyFont="1" applyBorder="1" applyAlignment="1">
      <alignment horizontal="right" vertical="center"/>
    </xf>
    <xf numFmtId="166" fontId="6" fillId="0" borderId="1" xfId="1" applyNumberFormat="1" applyFont="1" applyBorder="1" applyAlignment="1">
      <alignment horizontal="right" vertical="center"/>
    </xf>
    <xf numFmtId="16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6" fontId="5" fillId="0" borderId="1" xfId="1" applyNumberFormat="1" applyFont="1" applyBorder="1" applyAlignment="1">
      <alignment horizontal="center" vertical="center"/>
    </xf>
    <xf numFmtId="167" fontId="5" fillId="0" borderId="0" xfId="0" applyNumberFormat="1" applyFont="1" applyAlignment="1">
      <alignment vertical="center"/>
    </xf>
    <xf numFmtId="166" fontId="6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66" fontId="5" fillId="3" borderId="0" xfId="1" applyNumberFormat="1" applyFont="1" applyFill="1" applyAlignment="1">
      <alignment vertical="center"/>
    </xf>
    <xf numFmtId="166" fontId="8" fillId="0" borderId="1" xfId="1" applyNumberFormat="1" applyFont="1" applyBorder="1"/>
    <xf numFmtId="0" fontId="3" fillId="3" borderId="1" xfId="0" applyFont="1" applyFill="1" applyBorder="1" applyAlignment="1"/>
    <xf numFmtId="0" fontId="9" fillId="0" borderId="1" xfId="0" applyFont="1" applyBorder="1"/>
    <xf numFmtId="0" fontId="1" fillId="0" borderId="0" xfId="0" applyFont="1" applyAlignment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9" fillId="0" borderId="0" xfId="0" applyFont="1"/>
    <xf numFmtId="0" fontId="3" fillId="0" borderId="1" xfId="0" applyFont="1" applyFill="1" applyBorder="1" applyAlignment="1">
      <alignment horizontal="center" vertical="center" wrapText="1"/>
    </xf>
    <xf numFmtId="166" fontId="9" fillId="0" borderId="1" xfId="1" applyNumberFormat="1" applyFont="1" applyBorder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UU%20LOI/NAM%202016/LINH%20VUC%20LAO%20DONG%20VIEC%20LAM-%20XUAT%20KHAU%20LAO%20&#272;ONG/CUNG%20LAO%20DONG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ốc"/>
      <sheetName val="TVLM-XKLD"/>
      <sheetName val="ĐTNghe"/>
      <sheetName val="Sheet3"/>
    </sheetNames>
    <sheetDataSet>
      <sheetData sheetId="0">
        <row r="6">
          <cell r="B6" t="str">
            <v>Thị trấn Phú Đa</v>
          </cell>
        </row>
        <row r="7">
          <cell r="B7" t="str">
            <v>Thị trấn Thuận An</v>
          </cell>
        </row>
        <row r="8">
          <cell r="B8" t="str">
            <v>Xã Phú An</v>
          </cell>
        </row>
        <row r="9">
          <cell r="B9" t="str">
            <v>Xã Phú Diên</v>
          </cell>
        </row>
        <row r="10">
          <cell r="B10" t="str">
            <v>Xã Phú Dương</v>
          </cell>
        </row>
        <row r="11">
          <cell r="B11" t="str">
            <v>Xã Phú Hải</v>
          </cell>
        </row>
        <row r="12">
          <cell r="B12" t="str">
            <v>Xã Phú Hồ</v>
          </cell>
        </row>
        <row r="13">
          <cell r="B13" t="str">
            <v>Xã Phú Lương</v>
          </cell>
        </row>
        <row r="14">
          <cell r="B14" t="str">
            <v>Xã Phú Mậu</v>
          </cell>
        </row>
        <row r="15">
          <cell r="B15" t="str">
            <v>Xã Phú Mỹ</v>
          </cell>
        </row>
        <row r="16">
          <cell r="B16" t="str">
            <v>Xã Phú Thanh</v>
          </cell>
        </row>
        <row r="17">
          <cell r="B17" t="str">
            <v>Xã Phú Thuận</v>
          </cell>
        </row>
        <row r="18">
          <cell r="B18" t="str">
            <v>Xã Phú Thượng</v>
          </cell>
        </row>
        <row r="19">
          <cell r="B19" t="str">
            <v>Xã Phú Xuân</v>
          </cell>
        </row>
        <row r="20">
          <cell r="B20" t="str">
            <v>Xã Vinh An</v>
          </cell>
        </row>
        <row r="21">
          <cell r="B21" t="str">
            <v>Xã Vinh Hà</v>
          </cell>
        </row>
        <row r="22">
          <cell r="B22" t="str">
            <v>Xã Vinh Phú</v>
          </cell>
        </row>
        <row r="23">
          <cell r="B23" t="str">
            <v>Xã Vinh Thái</v>
          </cell>
        </row>
        <row r="24">
          <cell r="B24" t="str">
            <v>Xã Vinh Thanh</v>
          </cell>
        </row>
        <row r="25">
          <cell r="B25" t="str">
            <v>Xã Vinh Xuân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480"/>
  <sheetViews>
    <sheetView tabSelected="1" workbookViewId="0">
      <selection activeCell="T11" sqref="T11"/>
    </sheetView>
  </sheetViews>
  <sheetFormatPr defaultRowHeight="15" x14ac:dyDescent="0.25"/>
  <cols>
    <col min="1" max="1" width="4.5703125" style="60" customWidth="1"/>
    <col min="2" max="2" width="15.5703125" customWidth="1"/>
    <col min="3" max="3" width="6.140625" customWidth="1"/>
    <col min="4" max="4" width="6.7109375" customWidth="1"/>
    <col min="5" max="5" width="6.5703125" customWidth="1"/>
    <col min="6" max="6" width="5.85546875" customWidth="1"/>
    <col min="7" max="7" width="6.140625" customWidth="1"/>
    <col min="8" max="8" width="7.7109375" customWidth="1"/>
    <col min="9" max="9" width="5.7109375" customWidth="1"/>
    <col min="10" max="10" width="6.7109375" customWidth="1"/>
    <col min="11" max="11" width="6.42578125" customWidth="1"/>
    <col min="12" max="12" width="7" customWidth="1"/>
    <col min="13" max="13" width="6.28515625" customWidth="1"/>
    <col min="14" max="14" width="6.140625" customWidth="1"/>
    <col min="15" max="15" width="9.140625" customWidth="1"/>
    <col min="16" max="16" width="5.85546875" customWidth="1"/>
    <col min="17" max="17" width="5.7109375" customWidth="1"/>
    <col min="18" max="18" width="7.140625" customWidth="1"/>
    <col min="19" max="19" width="7" customWidth="1"/>
    <col min="20" max="20" width="9" customWidth="1"/>
    <col min="21" max="21" width="8" customWidth="1"/>
    <col min="22" max="22" width="3" customWidth="1"/>
    <col min="23" max="23" width="2.7109375" customWidth="1"/>
    <col min="24" max="24" width="4" customWidth="1"/>
    <col min="25" max="25" width="5.140625" customWidth="1"/>
    <col min="26" max="26" width="3.7109375" customWidth="1"/>
    <col min="27" max="27" width="5" customWidth="1"/>
  </cols>
  <sheetData>
    <row r="1" spans="1:19" ht="18.75" x14ac:dyDescent="0.3">
      <c r="A1" s="97" t="s">
        <v>119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19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x14ac:dyDescent="0.25">
      <c r="A3" s="98" t="s">
        <v>0</v>
      </c>
      <c r="B3" s="98" t="s">
        <v>1</v>
      </c>
      <c r="C3" s="99" t="s">
        <v>2</v>
      </c>
      <c r="D3" s="98" t="s">
        <v>3</v>
      </c>
      <c r="E3" s="98"/>
      <c r="F3" s="98"/>
      <c r="G3" s="98"/>
      <c r="H3" s="98"/>
      <c r="I3" s="98" t="s">
        <v>4</v>
      </c>
      <c r="J3" s="98"/>
      <c r="K3" s="98"/>
      <c r="L3" s="98"/>
      <c r="M3" s="98"/>
      <c r="N3" s="98"/>
      <c r="O3" s="98"/>
      <c r="P3" s="98"/>
      <c r="Q3" s="98"/>
      <c r="R3" s="106" t="s">
        <v>133</v>
      </c>
      <c r="S3" s="106" t="s">
        <v>134</v>
      </c>
    </row>
    <row r="4" spans="1:19" x14ac:dyDescent="0.25">
      <c r="A4" s="98"/>
      <c r="B4" s="98"/>
      <c r="C4" s="100"/>
      <c r="D4" s="98" t="s">
        <v>5</v>
      </c>
      <c r="E4" s="98" t="s">
        <v>6</v>
      </c>
      <c r="F4" s="98"/>
      <c r="G4" s="98" t="s">
        <v>7</v>
      </c>
      <c r="H4" s="98"/>
      <c r="I4" s="101" t="s">
        <v>8</v>
      </c>
      <c r="J4" s="102"/>
      <c r="K4" s="103"/>
      <c r="L4" s="98" t="s">
        <v>9</v>
      </c>
      <c r="M4" s="98"/>
      <c r="N4" s="98"/>
      <c r="O4" s="98"/>
      <c r="P4" s="98"/>
      <c r="Q4" s="99" t="s">
        <v>10</v>
      </c>
      <c r="R4" s="107"/>
      <c r="S4" s="107"/>
    </row>
    <row r="5" spans="1:19" ht="38.25" x14ac:dyDescent="0.25">
      <c r="A5" s="99"/>
      <c r="B5" s="99"/>
      <c r="C5" s="100"/>
      <c r="D5" s="99"/>
      <c r="E5" s="3" t="s">
        <v>11</v>
      </c>
      <c r="F5" s="3" t="s">
        <v>12</v>
      </c>
      <c r="G5" s="3" t="s">
        <v>13</v>
      </c>
      <c r="H5" s="3" t="s">
        <v>14</v>
      </c>
      <c r="I5" s="4" t="s">
        <v>5</v>
      </c>
      <c r="J5" s="4" t="s">
        <v>11</v>
      </c>
      <c r="K5" s="4" t="s">
        <v>12</v>
      </c>
      <c r="L5" s="3" t="s">
        <v>5</v>
      </c>
      <c r="M5" s="3" t="s">
        <v>15</v>
      </c>
      <c r="N5" s="3" t="s">
        <v>16</v>
      </c>
      <c r="O5" s="3" t="s">
        <v>13</v>
      </c>
      <c r="P5" s="3" t="s">
        <v>14</v>
      </c>
      <c r="Q5" s="100"/>
      <c r="R5" s="107"/>
      <c r="S5" s="107"/>
    </row>
    <row r="6" spans="1:19" ht="17.25" customHeight="1" x14ac:dyDescent="0.25">
      <c r="A6" s="5">
        <v>1</v>
      </c>
      <c r="B6" s="6" t="s">
        <v>17</v>
      </c>
      <c r="C6" s="6">
        <v>2607</v>
      </c>
      <c r="D6" s="6">
        <v>8758</v>
      </c>
      <c r="E6" s="6">
        <v>4620</v>
      </c>
      <c r="F6" s="6">
        <v>4138</v>
      </c>
      <c r="G6" s="6">
        <v>8758</v>
      </c>
      <c r="H6" s="6">
        <v>0</v>
      </c>
      <c r="I6" s="6">
        <v>245</v>
      </c>
      <c r="J6" s="6">
        <v>130</v>
      </c>
      <c r="K6" s="6">
        <v>115</v>
      </c>
      <c r="L6" s="6">
        <v>7095</v>
      </c>
      <c r="M6" s="6">
        <v>4028</v>
      </c>
      <c r="N6" s="6">
        <v>3067</v>
      </c>
      <c r="O6" s="6">
        <v>7095</v>
      </c>
      <c r="P6" s="6">
        <v>0</v>
      </c>
      <c r="Q6" s="6">
        <v>1663</v>
      </c>
      <c r="R6" s="86">
        <f>I6+L6+Q6</f>
        <v>9003</v>
      </c>
      <c r="S6" s="86">
        <f>L6</f>
        <v>7095</v>
      </c>
    </row>
    <row r="7" spans="1:19" ht="17.25" customHeight="1" x14ac:dyDescent="0.25">
      <c r="A7" s="7">
        <v>2</v>
      </c>
      <c r="B7" s="8" t="s">
        <v>18</v>
      </c>
      <c r="C7" s="8">
        <v>4476</v>
      </c>
      <c r="D7" s="8">
        <v>16244</v>
      </c>
      <c r="E7" s="8">
        <v>8432</v>
      </c>
      <c r="F7" s="8">
        <v>7812</v>
      </c>
      <c r="G7" s="8">
        <v>16244</v>
      </c>
      <c r="H7" s="8">
        <v>0</v>
      </c>
      <c r="I7" s="8">
        <v>545</v>
      </c>
      <c r="J7" s="8">
        <v>312</v>
      </c>
      <c r="K7" s="8">
        <v>233</v>
      </c>
      <c r="L7" s="8">
        <v>13941</v>
      </c>
      <c r="M7" s="8">
        <v>7611</v>
      </c>
      <c r="N7" s="8">
        <v>6330</v>
      </c>
      <c r="O7" s="8">
        <v>13941</v>
      </c>
      <c r="P7" s="8">
        <v>0</v>
      </c>
      <c r="Q7" s="8">
        <v>2303</v>
      </c>
      <c r="R7" s="86">
        <f t="shared" ref="R7:R26" si="0">I7+L7+Q7</f>
        <v>16789</v>
      </c>
      <c r="S7" s="86">
        <f t="shared" ref="S7:S26" si="1">L7</f>
        <v>13941</v>
      </c>
    </row>
    <row r="8" spans="1:19" ht="17.25" customHeight="1" x14ac:dyDescent="0.25">
      <c r="A8" s="7">
        <v>3</v>
      </c>
      <c r="B8" s="8" t="s">
        <v>19</v>
      </c>
      <c r="C8" s="8">
        <v>1840</v>
      </c>
      <c r="D8" s="8">
        <v>7348</v>
      </c>
      <c r="E8" s="8">
        <v>3793</v>
      </c>
      <c r="F8" s="8">
        <v>3555</v>
      </c>
      <c r="G8" s="8">
        <v>0</v>
      </c>
      <c r="H8" s="8">
        <v>7348</v>
      </c>
      <c r="I8" s="8">
        <v>63</v>
      </c>
      <c r="J8" s="8">
        <v>29</v>
      </c>
      <c r="K8" s="8">
        <v>34</v>
      </c>
      <c r="L8" s="8">
        <v>6195</v>
      </c>
      <c r="M8" s="8">
        <v>3378</v>
      </c>
      <c r="N8" s="8">
        <v>2817</v>
      </c>
      <c r="O8" s="8">
        <v>0</v>
      </c>
      <c r="P8" s="8">
        <v>6195</v>
      </c>
      <c r="Q8" s="8">
        <v>1153</v>
      </c>
      <c r="R8" s="86">
        <f t="shared" si="0"/>
        <v>7411</v>
      </c>
      <c r="S8" s="86">
        <f t="shared" si="1"/>
        <v>6195</v>
      </c>
    </row>
    <row r="9" spans="1:19" ht="17.25" customHeight="1" x14ac:dyDescent="0.25">
      <c r="A9" s="7">
        <v>4</v>
      </c>
      <c r="B9" s="8" t="s">
        <v>20</v>
      </c>
      <c r="C9" s="8">
        <v>2413</v>
      </c>
      <c r="D9" s="8">
        <v>9304</v>
      </c>
      <c r="E9" s="8">
        <v>4865</v>
      </c>
      <c r="F9" s="8">
        <v>4439</v>
      </c>
      <c r="G9" s="8">
        <v>0</v>
      </c>
      <c r="H9" s="8">
        <v>9304</v>
      </c>
      <c r="I9" s="8">
        <v>192</v>
      </c>
      <c r="J9" s="8">
        <v>113</v>
      </c>
      <c r="K9" s="8">
        <v>79</v>
      </c>
      <c r="L9" s="8">
        <v>7591</v>
      </c>
      <c r="M9" s="8">
        <v>4244</v>
      </c>
      <c r="N9" s="8">
        <v>3347</v>
      </c>
      <c r="O9" s="8">
        <v>0</v>
      </c>
      <c r="P9" s="8">
        <v>7591</v>
      </c>
      <c r="Q9" s="8">
        <v>1713</v>
      </c>
      <c r="R9" s="86">
        <f t="shared" si="0"/>
        <v>9496</v>
      </c>
      <c r="S9" s="86">
        <f t="shared" si="1"/>
        <v>7591</v>
      </c>
    </row>
    <row r="10" spans="1:19" ht="17.25" customHeight="1" x14ac:dyDescent="0.25">
      <c r="A10" s="7">
        <v>5</v>
      </c>
      <c r="B10" s="8" t="s">
        <v>21</v>
      </c>
      <c r="C10" s="8">
        <v>2586</v>
      </c>
      <c r="D10" s="8">
        <v>8697</v>
      </c>
      <c r="E10" s="8">
        <v>4401</v>
      </c>
      <c r="F10" s="8">
        <v>4296</v>
      </c>
      <c r="G10" s="8">
        <v>0</v>
      </c>
      <c r="H10" s="8">
        <v>8697</v>
      </c>
      <c r="I10" s="8">
        <v>407</v>
      </c>
      <c r="J10" s="8">
        <v>205</v>
      </c>
      <c r="K10" s="8">
        <v>202</v>
      </c>
      <c r="L10" s="8">
        <v>7112</v>
      </c>
      <c r="M10" s="8">
        <v>3850</v>
      </c>
      <c r="N10" s="8">
        <v>3262</v>
      </c>
      <c r="O10" s="8">
        <v>0</v>
      </c>
      <c r="P10" s="8">
        <v>7112</v>
      </c>
      <c r="Q10" s="8">
        <v>1585</v>
      </c>
      <c r="R10" s="86">
        <f t="shared" si="0"/>
        <v>9104</v>
      </c>
      <c r="S10" s="86">
        <f t="shared" si="1"/>
        <v>7112</v>
      </c>
    </row>
    <row r="11" spans="1:19" ht="17.25" customHeight="1" x14ac:dyDescent="0.25">
      <c r="A11" s="7">
        <v>6</v>
      </c>
      <c r="B11" s="8" t="s">
        <v>22</v>
      </c>
      <c r="C11" s="8">
        <v>1511</v>
      </c>
      <c r="D11" s="8">
        <v>5419</v>
      </c>
      <c r="E11" s="8">
        <v>2823</v>
      </c>
      <c r="F11" s="8">
        <v>2596</v>
      </c>
      <c r="G11" s="8">
        <v>0</v>
      </c>
      <c r="H11" s="8">
        <v>5419</v>
      </c>
      <c r="I11" s="8">
        <v>94</v>
      </c>
      <c r="J11" s="8">
        <v>54</v>
      </c>
      <c r="K11" s="8">
        <v>40</v>
      </c>
      <c r="L11" s="8">
        <v>4566</v>
      </c>
      <c r="M11" s="8">
        <v>2506</v>
      </c>
      <c r="N11" s="8">
        <v>2060</v>
      </c>
      <c r="O11" s="8">
        <v>0</v>
      </c>
      <c r="P11" s="8">
        <v>4566</v>
      </c>
      <c r="Q11" s="8">
        <v>853</v>
      </c>
      <c r="R11" s="86">
        <f t="shared" si="0"/>
        <v>5513</v>
      </c>
      <c r="S11" s="86">
        <f t="shared" si="1"/>
        <v>4566</v>
      </c>
    </row>
    <row r="12" spans="1:19" ht="17.25" customHeight="1" x14ac:dyDescent="0.25">
      <c r="A12" s="7">
        <v>7</v>
      </c>
      <c r="B12" s="8" t="s">
        <v>23</v>
      </c>
      <c r="C12" s="8">
        <v>1181</v>
      </c>
      <c r="D12" s="8">
        <v>4074</v>
      </c>
      <c r="E12" s="8">
        <v>2049</v>
      </c>
      <c r="F12" s="8">
        <v>2025</v>
      </c>
      <c r="G12" s="8">
        <v>0</v>
      </c>
      <c r="H12" s="8">
        <v>4074</v>
      </c>
      <c r="I12" s="8">
        <v>169</v>
      </c>
      <c r="J12" s="8">
        <v>75</v>
      </c>
      <c r="K12" s="8">
        <v>94</v>
      </c>
      <c r="L12" s="8">
        <v>3245</v>
      </c>
      <c r="M12" s="8">
        <v>1739</v>
      </c>
      <c r="N12" s="8">
        <v>1506</v>
      </c>
      <c r="O12" s="8">
        <v>0</v>
      </c>
      <c r="P12" s="8">
        <v>3245</v>
      </c>
      <c r="Q12" s="8">
        <v>829</v>
      </c>
      <c r="R12" s="86">
        <f t="shared" si="0"/>
        <v>4243</v>
      </c>
      <c r="S12" s="86">
        <f t="shared" si="1"/>
        <v>3245</v>
      </c>
    </row>
    <row r="13" spans="1:19" ht="17.25" customHeight="1" x14ac:dyDescent="0.25">
      <c r="A13" s="7">
        <v>8</v>
      </c>
      <c r="B13" s="8" t="s">
        <v>24</v>
      </c>
      <c r="C13" s="8">
        <v>1352</v>
      </c>
      <c r="D13" s="8">
        <v>4968</v>
      </c>
      <c r="E13" s="8">
        <v>2583</v>
      </c>
      <c r="F13" s="8">
        <v>2385</v>
      </c>
      <c r="G13" s="8">
        <v>0</v>
      </c>
      <c r="H13" s="8">
        <v>4968</v>
      </c>
      <c r="I13" s="8">
        <v>177</v>
      </c>
      <c r="J13" s="8">
        <v>91</v>
      </c>
      <c r="K13" s="8">
        <v>86</v>
      </c>
      <c r="L13" s="8">
        <v>4014</v>
      </c>
      <c r="M13" s="8">
        <v>2254</v>
      </c>
      <c r="N13" s="8">
        <v>1760</v>
      </c>
      <c r="O13" s="8">
        <v>0</v>
      </c>
      <c r="P13" s="8">
        <v>4014</v>
      </c>
      <c r="Q13" s="8">
        <v>954</v>
      </c>
      <c r="R13" s="86">
        <f t="shared" si="0"/>
        <v>5145</v>
      </c>
      <c r="S13" s="86">
        <f t="shared" si="1"/>
        <v>4014</v>
      </c>
    </row>
    <row r="14" spans="1:19" ht="17.25" customHeight="1" x14ac:dyDescent="0.25">
      <c r="A14" s="7">
        <v>9</v>
      </c>
      <c r="B14" s="8" t="s">
        <v>25</v>
      </c>
      <c r="C14" s="8">
        <v>2311</v>
      </c>
      <c r="D14" s="8">
        <v>8616</v>
      </c>
      <c r="E14" s="8">
        <v>4488</v>
      </c>
      <c r="F14" s="8">
        <v>4128</v>
      </c>
      <c r="G14" s="8">
        <v>0</v>
      </c>
      <c r="H14" s="8">
        <v>8616</v>
      </c>
      <c r="I14" s="8">
        <v>399</v>
      </c>
      <c r="J14" s="8">
        <v>198</v>
      </c>
      <c r="K14" s="8">
        <v>201</v>
      </c>
      <c r="L14" s="8">
        <v>6989</v>
      </c>
      <c r="M14" s="8">
        <v>3858</v>
      </c>
      <c r="N14" s="8">
        <v>3131</v>
      </c>
      <c r="O14" s="8">
        <v>0</v>
      </c>
      <c r="P14" s="8">
        <v>6989</v>
      </c>
      <c r="Q14" s="8">
        <v>1627</v>
      </c>
      <c r="R14" s="86">
        <f t="shared" si="0"/>
        <v>9015</v>
      </c>
      <c r="S14" s="86">
        <f t="shared" si="1"/>
        <v>6989</v>
      </c>
    </row>
    <row r="15" spans="1:19" ht="17.25" customHeight="1" x14ac:dyDescent="0.25">
      <c r="A15" s="7">
        <v>10</v>
      </c>
      <c r="B15" s="8" t="s">
        <v>26</v>
      </c>
      <c r="C15" s="8">
        <v>2160</v>
      </c>
      <c r="D15" s="8">
        <v>8399</v>
      </c>
      <c r="E15" s="8">
        <v>4283</v>
      </c>
      <c r="F15" s="8">
        <v>4116</v>
      </c>
      <c r="G15" s="8">
        <v>0</v>
      </c>
      <c r="H15" s="8">
        <v>8399</v>
      </c>
      <c r="I15" s="8">
        <v>244</v>
      </c>
      <c r="J15" s="8">
        <v>144</v>
      </c>
      <c r="K15" s="8">
        <v>100</v>
      </c>
      <c r="L15" s="8">
        <v>6848</v>
      </c>
      <c r="M15" s="8">
        <v>3711</v>
      </c>
      <c r="N15" s="8">
        <v>3137</v>
      </c>
      <c r="O15" s="8">
        <v>0</v>
      </c>
      <c r="P15" s="8">
        <v>6848</v>
      </c>
      <c r="Q15" s="8">
        <v>1551</v>
      </c>
      <c r="R15" s="86">
        <f t="shared" si="0"/>
        <v>8643</v>
      </c>
      <c r="S15" s="86">
        <f t="shared" si="1"/>
        <v>6848</v>
      </c>
    </row>
    <row r="16" spans="1:19" ht="17.25" customHeight="1" x14ac:dyDescent="0.25">
      <c r="A16" s="7">
        <v>11</v>
      </c>
      <c r="B16" s="8" t="s">
        <v>27</v>
      </c>
      <c r="C16" s="8">
        <v>1044</v>
      </c>
      <c r="D16" s="8">
        <v>3598</v>
      </c>
      <c r="E16" s="8">
        <v>1795</v>
      </c>
      <c r="F16" s="8">
        <v>1803</v>
      </c>
      <c r="G16" s="8">
        <v>0</v>
      </c>
      <c r="H16" s="8">
        <v>3598</v>
      </c>
      <c r="I16" s="8">
        <v>91</v>
      </c>
      <c r="J16" s="8">
        <v>48</v>
      </c>
      <c r="K16" s="8">
        <v>43</v>
      </c>
      <c r="L16" s="8">
        <v>2859</v>
      </c>
      <c r="M16" s="8">
        <v>1540</v>
      </c>
      <c r="N16" s="8">
        <v>1319</v>
      </c>
      <c r="O16" s="8">
        <v>0</v>
      </c>
      <c r="P16" s="8">
        <v>2859</v>
      </c>
      <c r="Q16" s="8">
        <v>739</v>
      </c>
      <c r="R16" s="86">
        <f t="shared" si="0"/>
        <v>3689</v>
      </c>
      <c r="S16" s="86">
        <f t="shared" si="1"/>
        <v>2859</v>
      </c>
    </row>
    <row r="17" spans="1:29" ht="17.25" customHeight="1" x14ac:dyDescent="0.25">
      <c r="A17" s="7">
        <v>12</v>
      </c>
      <c r="B17" s="8" t="s">
        <v>28</v>
      </c>
      <c r="C17" s="8">
        <v>1764</v>
      </c>
      <c r="D17" s="8">
        <v>6200</v>
      </c>
      <c r="E17" s="8">
        <v>3246</v>
      </c>
      <c r="F17" s="8">
        <v>2954</v>
      </c>
      <c r="G17" s="8">
        <v>0</v>
      </c>
      <c r="H17" s="8">
        <v>6200</v>
      </c>
      <c r="I17" s="8">
        <v>154</v>
      </c>
      <c r="J17" s="8">
        <v>85</v>
      </c>
      <c r="K17" s="8">
        <v>69</v>
      </c>
      <c r="L17" s="8">
        <v>5254</v>
      </c>
      <c r="M17" s="8">
        <v>2880</v>
      </c>
      <c r="N17" s="8">
        <v>2374</v>
      </c>
      <c r="O17" s="8">
        <v>0</v>
      </c>
      <c r="P17" s="8">
        <v>5254</v>
      </c>
      <c r="Q17" s="8">
        <v>946</v>
      </c>
      <c r="R17" s="86">
        <f t="shared" si="0"/>
        <v>6354</v>
      </c>
      <c r="S17" s="86">
        <f t="shared" si="1"/>
        <v>5254</v>
      </c>
    </row>
    <row r="18" spans="1:29" ht="17.25" customHeight="1" x14ac:dyDescent="0.25">
      <c r="A18" s="7">
        <v>13</v>
      </c>
      <c r="B18" s="8" t="s">
        <v>29</v>
      </c>
      <c r="C18" s="8">
        <v>3360</v>
      </c>
      <c r="D18" s="8">
        <v>10783</v>
      </c>
      <c r="E18" s="8">
        <v>5382</v>
      </c>
      <c r="F18" s="8">
        <v>5401</v>
      </c>
      <c r="G18" s="8">
        <v>0</v>
      </c>
      <c r="H18" s="8">
        <v>10783</v>
      </c>
      <c r="I18" s="8">
        <v>181</v>
      </c>
      <c r="J18" s="8">
        <v>98</v>
      </c>
      <c r="K18" s="8">
        <v>83</v>
      </c>
      <c r="L18" s="8">
        <v>8583</v>
      </c>
      <c r="M18" s="8">
        <v>4613</v>
      </c>
      <c r="N18" s="8">
        <v>3970</v>
      </c>
      <c r="O18" s="8">
        <v>0</v>
      </c>
      <c r="P18" s="8">
        <v>8583</v>
      </c>
      <c r="Q18" s="8">
        <v>2200</v>
      </c>
      <c r="R18" s="86">
        <f t="shared" si="0"/>
        <v>10964</v>
      </c>
      <c r="S18" s="86">
        <f t="shared" si="1"/>
        <v>8583</v>
      </c>
    </row>
    <row r="19" spans="1:29" ht="17.25" customHeight="1" x14ac:dyDescent="0.25">
      <c r="A19" s="7">
        <v>14</v>
      </c>
      <c r="B19" s="8" t="s">
        <v>30</v>
      </c>
      <c r="C19" s="8">
        <v>2030</v>
      </c>
      <c r="D19" s="8">
        <v>6836</v>
      </c>
      <c r="E19" s="8">
        <v>3551</v>
      </c>
      <c r="F19" s="8">
        <v>3285</v>
      </c>
      <c r="G19" s="8">
        <v>0</v>
      </c>
      <c r="H19" s="8">
        <v>6836</v>
      </c>
      <c r="I19" s="8">
        <v>198</v>
      </c>
      <c r="J19" s="8">
        <v>96</v>
      </c>
      <c r="K19" s="8">
        <v>102</v>
      </c>
      <c r="L19" s="8">
        <v>5592</v>
      </c>
      <c r="M19" s="8">
        <v>3154</v>
      </c>
      <c r="N19" s="8">
        <v>2438</v>
      </c>
      <c r="O19" s="8">
        <v>0</v>
      </c>
      <c r="P19" s="8">
        <v>5592</v>
      </c>
      <c r="Q19" s="8">
        <v>1244</v>
      </c>
      <c r="R19" s="86">
        <f t="shared" si="0"/>
        <v>7034</v>
      </c>
      <c r="S19" s="86">
        <f t="shared" si="1"/>
        <v>5592</v>
      </c>
    </row>
    <row r="20" spans="1:29" ht="17.25" customHeight="1" x14ac:dyDescent="0.25">
      <c r="A20" s="7">
        <v>15</v>
      </c>
      <c r="B20" s="8" t="s">
        <v>31</v>
      </c>
      <c r="C20" s="8">
        <v>1857</v>
      </c>
      <c r="D20" s="8">
        <v>5697</v>
      </c>
      <c r="E20" s="8">
        <v>2920</v>
      </c>
      <c r="F20" s="8">
        <v>2777</v>
      </c>
      <c r="G20" s="8">
        <v>0</v>
      </c>
      <c r="H20" s="8">
        <v>5697</v>
      </c>
      <c r="I20" s="8">
        <v>63</v>
      </c>
      <c r="J20" s="8">
        <v>36</v>
      </c>
      <c r="K20" s="8">
        <v>27</v>
      </c>
      <c r="L20" s="8">
        <v>4689</v>
      </c>
      <c r="M20" s="8">
        <v>2557</v>
      </c>
      <c r="N20" s="8">
        <v>2132</v>
      </c>
      <c r="O20" s="8">
        <v>0</v>
      </c>
      <c r="P20" s="8">
        <v>4689</v>
      </c>
      <c r="Q20" s="8">
        <v>1008</v>
      </c>
      <c r="R20" s="86">
        <f t="shared" si="0"/>
        <v>5760</v>
      </c>
      <c r="S20" s="86">
        <f t="shared" si="1"/>
        <v>4689</v>
      </c>
    </row>
    <row r="21" spans="1:29" ht="17.25" customHeight="1" x14ac:dyDescent="0.25">
      <c r="A21" s="7">
        <v>16</v>
      </c>
      <c r="B21" s="8" t="s">
        <v>32</v>
      </c>
      <c r="C21" s="8">
        <v>1734</v>
      </c>
      <c r="D21" s="8">
        <v>6942</v>
      </c>
      <c r="E21" s="8">
        <v>3563</v>
      </c>
      <c r="F21" s="8">
        <v>3379</v>
      </c>
      <c r="G21" s="8">
        <v>0</v>
      </c>
      <c r="H21" s="8">
        <v>6942</v>
      </c>
      <c r="I21" s="8">
        <v>97</v>
      </c>
      <c r="J21" s="8">
        <v>49</v>
      </c>
      <c r="K21" s="8">
        <v>48</v>
      </c>
      <c r="L21" s="8">
        <v>5696</v>
      </c>
      <c r="M21" s="8">
        <v>3074</v>
      </c>
      <c r="N21" s="8">
        <v>2622</v>
      </c>
      <c r="O21" s="8">
        <v>0</v>
      </c>
      <c r="P21" s="8">
        <v>5696</v>
      </c>
      <c r="Q21" s="8">
        <v>1246</v>
      </c>
      <c r="R21" s="86">
        <f t="shared" si="0"/>
        <v>7039</v>
      </c>
      <c r="S21" s="86">
        <f t="shared" si="1"/>
        <v>5696</v>
      </c>
    </row>
    <row r="22" spans="1:29" ht="17.25" customHeight="1" x14ac:dyDescent="0.25">
      <c r="A22" s="7">
        <v>17</v>
      </c>
      <c r="B22" s="8" t="s">
        <v>33</v>
      </c>
      <c r="C22" s="8">
        <v>1054</v>
      </c>
      <c r="D22" s="8">
        <v>3758</v>
      </c>
      <c r="E22" s="8">
        <v>1934</v>
      </c>
      <c r="F22" s="8">
        <v>1824</v>
      </c>
      <c r="G22" s="8">
        <v>0</v>
      </c>
      <c r="H22" s="8">
        <v>3758</v>
      </c>
      <c r="I22" s="8">
        <v>123</v>
      </c>
      <c r="J22" s="8">
        <v>70</v>
      </c>
      <c r="K22" s="8">
        <v>53</v>
      </c>
      <c r="L22" s="8">
        <v>3081</v>
      </c>
      <c r="M22" s="8">
        <v>1715</v>
      </c>
      <c r="N22" s="8">
        <v>1366</v>
      </c>
      <c r="O22" s="8">
        <v>0</v>
      </c>
      <c r="P22" s="8">
        <v>3081</v>
      </c>
      <c r="Q22" s="8">
        <v>677</v>
      </c>
      <c r="R22" s="86">
        <f t="shared" si="0"/>
        <v>3881</v>
      </c>
      <c r="S22" s="86">
        <f t="shared" si="1"/>
        <v>3081</v>
      </c>
      <c r="AB22">
        <f>22157/120608*100</f>
        <v>18.371086495091539</v>
      </c>
      <c r="AC22">
        <f>120608-AB22</f>
        <v>120589.62891350492</v>
      </c>
    </row>
    <row r="23" spans="1:29" ht="17.25" customHeight="1" x14ac:dyDescent="0.25">
      <c r="A23" s="7">
        <v>18</v>
      </c>
      <c r="B23" s="8" t="s">
        <v>34</v>
      </c>
      <c r="C23" s="8">
        <v>1368</v>
      </c>
      <c r="D23" s="8">
        <v>5039</v>
      </c>
      <c r="E23" s="8">
        <v>2573</v>
      </c>
      <c r="F23" s="8">
        <v>2466</v>
      </c>
      <c r="G23" s="8">
        <v>0</v>
      </c>
      <c r="H23" s="8">
        <v>5039</v>
      </c>
      <c r="I23" s="8">
        <v>193</v>
      </c>
      <c r="J23" s="8">
        <v>103</v>
      </c>
      <c r="K23" s="8">
        <v>90</v>
      </c>
      <c r="L23" s="8">
        <v>4135</v>
      </c>
      <c r="M23" s="8">
        <v>2240</v>
      </c>
      <c r="N23" s="8">
        <v>1895</v>
      </c>
      <c r="O23" s="8">
        <v>0</v>
      </c>
      <c r="P23" s="8">
        <v>4135</v>
      </c>
      <c r="Q23" s="8">
        <v>904</v>
      </c>
      <c r="R23" s="86">
        <f t="shared" si="0"/>
        <v>5232</v>
      </c>
      <c r="S23" s="86">
        <f t="shared" si="1"/>
        <v>4135</v>
      </c>
    </row>
    <row r="24" spans="1:29" ht="17.25" customHeight="1" x14ac:dyDescent="0.25">
      <c r="A24" s="7">
        <v>19</v>
      </c>
      <c r="B24" s="8" t="s">
        <v>35</v>
      </c>
      <c r="C24" s="8">
        <v>2254</v>
      </c>
      <c r="D24" s="8">
        <v>7673</v>
      </c>
      <c r="E24" s="8">
        <v>4165</v>
      </c>
      <c r="F24" s="8">
        <v>3508</v>
      </c>
      <c r="G24" s="8">
        <v>0</v>
      </c>
      <c r="H24" s="8">
        <v>7673</v>
      </c>
      <c r="I24" s="8">
        <v>314</v>
      </c>
      <c r="J24" s="8">
        <v>153</v>
      </c>
      <c r="K24" s="8">
        <v>161</v>
      </c>
      <c r="L24" s="8">
        <v>6464</v>
      </c>
      <c r="M24" s="8">
        <v>3736</v>
      </c>
      <c r="N24" s="8">
        <v>2728</v>
      </c>
      <c r="O24" s="8">
        <v>0</v>
      </c>
      <c r="P24" s="8">
        <v>6464</v>
      </c>
      <c r="Q24" s="8">
        <v>1209</v>
      </c>
      <c r="R24" s="86">
        <f t="shared" si="0"/>
        <v>7987</v>
      </c>
      <c r="S24" s="86">
        <f t="shared" si="1"/>
        <v>6464</v>
      </c>
      <c r="AB24">
        <f>98451/120608*100</f>
        <v>81.628913504908468</v>
      </c>
    </row>
    <row r="25" spans="1:29" ht="17.25" customHeight="1" x14ac:dyDescent="0.25">
      <c r="A25" s="9">
        <v>20</v>
      </c>
      <c r="B25" s="10" t="s">
        <v>36</v>
      </c>
      <c r="C25" s="10">
        <v>1452</v>
      </c>
      <c r="D25" s="10">
        <v>5397</v>
      </c>
      <c r="E25" s="10">
        <v>2836</v>
      </c>
      <c r="F25" s="10">
        <v>2561</v>
      </c>
      <c r="G25" s="10">
        <v>0</v>
      </c>
      <c r="H25" s="10">
        <v>5397</v>
      </c>
      <c r="I25" s="10">
        <v>63</v>
      </c>
      <c r="J25" s="10">
        <v>32</v>
      </c>
      <c r="K25" s="10">
        <v>31</v>
      </c>
      <c r="L25" s="10">
        <v>4072</v>
      </c>
      <c r="M25" s="10">
        <v>2361</v>
      </c>
      <c r="N25" s="10">
        <v>1711</v>
      </c>
      <c r="O25" s="10">
        <v>0</v>
      </c>
      <c r="P25" s="10">
        <v>4072</v>
      </c>
      <c r="Q25" s="10">
        <v>1325</v>
      </c>
      <c r="R25" s="86">
        <f t="shared" si="0"/>
        <v>5460</v>
      </c>
      <c r="S25" s="86">
        <f t="shared" si="1"/>
        <v>4072</v>
      </c>
    </row>
    <row r="26" spans="1:29" ht="17.25" customHeight="1" x14ac:dyDescent="0.25">
      <c r="A26" s="104" t="s">
        <v>37</v>
      </c>
      <c r="B26" s="104"/>
      <c r="C26" s="11">
        <v>40354</v>
      </c>
      <c r="D26" s="11">
        <v>143750</v>
      </c>
      <c r="E26" s="11">
        <v>74302</v>
      </c>
      <c r="F26" s="11">
        <v>69448</v>
      </c>
      <c r="G26" s="11">
        <v>25002</v>
      </c>
      <c r="H26" s="11">
        <v>118748</v>
      </c>
      <c r="I26" s="85">
        <v>4012</v>
      </c>
      <c r="J26" s="11">
        <v>2121</v>
      </c>
      <c r="K26" s="11">
        <v>1891</v>
      </c>
      <c r="L26" s="85">
        <v>118021</v>
      </c>
      <c r="M26" s="11">
        <v>65049</v>
      </c>
      <c r="N26" s="11">
        <v>52972</v>
      </c>
      <c r="O26" s="11">
        <v>21036</v>
      </c>
      <c r="P26" s="11">
        <v>96985</v>
      </c>
      <c r="Q26" s="85">
        <v>25729</v>
      </c>
      <c r="R26" s="86">
        <f t="shared" si="0"/>
        <v>147762</v>
      </c>
      <c r="S26" s="86">
        <f t="shared" si="1"/>
        <v>118021</v>
      </c>
    </row>
    <row r="28" spans="1:29" x14ac:dyDescent="0.25">
      <c r="L28">
        <f>I26+L26+Q26</f>
        <v>147762</v>
      </c>
      <c r="O28">
        <f>I26+L26+Q26</f>
        <v>147762</v>
      </c>
    </row>
    <row r="29" spans="1:29" x14ac:dyDescent="0.25">
      <c r="H29">
        <f>D26+I26</f>
        <v>147762</v>
      </c>
    </row>
    <row r="30" spans="1:29" x14ac:dyDescent="0.25">
      <c r="L30">
        <f>D26-L26</f>
        <v>25729</v>
      </c>
    </row>
    <row r="38" spans="1:21" ht="18.75" x14ac:dyDescent="0.3">
      <c r="A38" s="105" t="s">
        <v>38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</row>
    <row r="39" spans="1:21" ht="18.75" x14ac:dyDescent="0.3">
      <c r="A39" s="105" t="s">
        <v>39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</row>
    <row r="40" spans="1:21" ht="18.75" x14ac:dyDescent="0.3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1:21" x14ac:dyDescent="0.25">
      <c r="A41" s="98" t="s">
        <v>0</v>
      </c>
      <c r="B41" s="98" t="s">
        <v>1</v>
      </c>
      <c r="C41" s="98" t="s">
        <v>40</v>
      </c>
      <c r="D41" s="98" t="s">
        <v>6</v>
      </c>
      <c r="E41" s="98"/>
      <c r="F41" s="98" t="s">
        <v>4</v>
      </c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 t="s">
        <v>41</v>
      </c>
      <c r="S41" s="98"/>
      <c r="T41" s="95" t="s">
        <v>136</v>
      </c>
      <c r="U41" s="93" t="s">
        <v>135</v>
      </c>
    </row>
    <row r="42" spans="1:21" ht="25.5" x14ac:dyDescent="0.25">
      <c r="A42" s="98"/>
      <c r="B42" s="98"/>
      <c r="C42" s="98"/>
      <c r="D42" s="16" t="s">
        <v>11</v>
      </c>
      <c r="E42" s="16" t="s">
        <v>12</v>
      </c>
      <c r="F42" s="17" t="s">
        <v>42</v>
      </c>
      <c r="G42" s="16" t="s">
        <v>43</v>
      </c>
      <c r="H42" s="16" t="s">
        <v>44</v>
      </c>
      <c r="I42" s="16" t="s">
        <v>45</v>
      </c>
      <c r="J42" s="16" t="s">
        <v>46</v>
      </c>
      <c r="K42" s="16" t="s">
        <v>47</v>
      </c>
      <c r="L42" s="16" t="s">
        <v>48</v>
      </c>
      <c r="M42" s="16" t="s">
        <v>49</v>
      </c>
      <c r="N42" s="16" t="s">
        <v>50</v>
      </c>
      <c r="O42" s="16" t="s">
        <v>51</v>
      </c>
      <c r="P42" s="16" t="s">
        <v>52</v>
      </c>
      <c r="Q42" s="16" t="s">
        <v>53</v>
      </c>
      <c r="R42" s="16" t="s">
        <v>13</v>
      </c>
      <c r="S42" s="16" t="s">
        <v>14</v>
      </c>
      <c r="T42" s="96"/>
      <c r="U42" s="94"/>
    </row>
    <row r="43" spans="1:21" x14ac:dyDescent="0.25">
      <c r="A43" s="5">
        <v>1</v>
      </c>
      <c r="B43" s="6" t="s">
        <v>17</v>
      </c>
      <c r="C43" s="6">
        <v>5573</v>
      </c>
      <c r="D43" s="6">
        <v>3111</v>
      </c>
      <c r="E43" s="6">
        <v>2462</v>
      </c>
      <c r="F43" s="6">
        <v>0</v>
      </c>
      <c r="G43" s="6">
        <v>26</v>
      </c>
      <c r="H43" s="6">
        <v>232</v>
      </c>
      <c r="I43" s="6">
        <v>709</v>
      </c>
      <c r="J43" s="6">
        <v>839</v>
      </c>
      <c r="K43" s="6">
        <v>736</v>
      </c>
      <c r="L43" s="6">
        <v>629</v>
      </c>
      <c r="M43" s="6">
        <v>600</v>
      </c>
      <c r="N43" s="6">
        <v>649</v>
      </c>
      <c r="O43" s="6">
        <v>380</v>
      </c>
      <c r="P43" s="6">
        <v>360</v>
      </c>
      <c r="Q43" s="6">
        <v>413</v>
      </c>
      <c r="R43" s="6">
        <v>5573</v>
      </c>
      <c r="S43" s="6">
        <v>0</v>
      </c>
      <c r="T43">
        <f>G43+H43+I43+J43+K43+L43+M43+N43+O43</f>
        <v>4800</v>
      </c>
      <c r="U43">
        <f>T43/C43*100</f>
        <v>86.129553202942759</v>
      </c>
    </row>
    <row r="44" spans="1:21" x14ac:dyDescent="0.25">
      <c r="A44" s="7">
        <v>2</v>
      </c>
      <c r="B44" s="8" t="s">
        <v>18</v>
      </c>
      <c r="C44" s="8">
        <v>9517</v>
      </c>
      <c r="D44" s="8">
        <v>6102</v>
      </c>
      <c r="E44" s="8">
        <v>3415</v>
      </c>
      <c r="F44" s="8">
        <v>3</v>
      </c>
      <c r="G44" s="8">
        <v>95</v>
      </c>
      <c r="H44" s="8">
        <v>801</v>
      </c>
      <c r="I44" s="8">
        <v>1611</v>
      </c>
      <c r="J44" s="8">
        <v>1290</v>
      </c>
      <c r="K44" s="8">
        <v>1199</v>
      </c>
      <c r="L44" s="8">
        <v>1131</v>
      </c>
      <c r="M44" s="8">
        <v>1254</v>
      </c>
      <c r="N44" s="8">
        <v>847</v>
      </c>
      <c r="O44" s="8">
        <v>472</v>
      </c>
      <c r="P44" s="8">
        <v>387</v>
      </c>
      <c r="Q44" s="8">
        <v>430</v>
      </c>
      <c r="R44" s="8">
        <v>9517</v>
      </c>
      <c r="S44" s="8">
        <v>0</v>
      </c>
      <c r="T44">
        <f t="shared" ref="T44:T63" si="2">G44+H44+I44+J44+K44+L44+M44+N44+O44</f>
        <v>8700</v>
      </c>
      <c r="U44">
        <f t="shared" ref="U44:U63" si="3">T44/C44*100</f>
        <v>91.415361983818428</v>
      </c>
    </row>
    <row r="45" spans="1:21" x14ac:dyDescent="0.25">
      <c r="A45" s="7">
        <v>3</v>
      </c>
      <c r="B45" s="8" t="s">
        <v>19</v>
      </c>
      <c r="C45" s="8">
        <v>4358</v>
      </c>
      <c r="D45" s="8">
        <v>2539</v>
      </c>
      <c r="E45" s="8">
        <v>1819</v>
      </c>
      <c r="F45" s="8">
        <v>0</v>
      </c>
      <c r="G45" s="8">
        <v>15</v>
      </c>
      <c r="H45" s="8">
        <v>300</v>
      </c>
      <c r="I45" s="8">
        <v>605</v>
      </c>
      <c r="J45" s="8">
        <v>674</v>
      </c>
      <c r="K45" s="8">
        <v>534</v>
      </c>
      <c r="L45" s="8">
        <v>433</v>
      </c>
      <c r="M45" s="8">
        <v>507</v>
      </c>
      <c r="N45" s="8">
        <v>509</v>
      </c>
      <c r="O45" s="8">
        <v>271</v>
      </c>
      <c r="P45" s="8">
        <v>261</v>
      </c>
      <c r="Q45" s="8">
        <v>249</v>
      </c>
      <c r="R45" s="8">
        <v>0</v>
      </c>
      <c r="S45" s="8">
        <v>4358</v>
      </c>
      <c r="T45">
        <f t="shared" si="2"/>
        <v>3848</v>
      </c>
      <c r="U45">
        <f t="shared" si="3"/>
        <v>88.297384121156497</v>
      </c>
    </row>
    <row r="46" spans="1:21" x14ac:dyDescent="0.25">
      <c r="A46" s="7">
        <v>4</v>
      </c>
      <c r="B46" s="8" t="s">
        <v>20</v>
      </c>
      <c r="C46" s="8">
        <v>5645</v>
      </c>
      <c r="D46" s="8">
        <v>3424</v>
      </c>
      <c r="E46" s="8">
        <v>2221</v>
      </c>
      <c r="F46" s="8">
        <v>1</v>
      </c>
      <c r="G46" s="8">
        <v>60</v>
      </c>
      <c r="H46" s="8">
        <v>540</v>
      </c>
      <c r="I46" s="8">
        <v>953</v>
      </c>
      <c r="J46" s="8">
        <v>749</v>
      </c>
      <c r="K46" s="8">
        <v>641</v>
      </c>
      <c r="L46" s="8">
        <v>573</v>
      </c>
      <c r="M46" s="8">
        <v>589</v>
      </c>
      <c r="N46" s="8">
        <v>538</v>
      </c>
      <c r="O46" s="8">
        <v>367</v>
      </c>
      <c r="P46" s="8">
        <v>352</v>
      </c>
      <c r="Q46" s="8">
        <v>283</v>
      </c>
      <c r="R46" s="8">
        <v>0</v>
      </c>
      <c r="S46" s="8">
        <v>5645</v>
      </c>
      <c r="T46">
        <f t="shared" si="2"/>
        <v>5010</v>
      </c>
      <c r="U46">
        <f t="shared" si="3"/>
        <v>88.751107174490699</v>
      </c>
    </row>
    <row r="47" spans="1:21" x14ac:dyDescent="0.25">
      <c r="A47" s="7">
        <v>5</v>
      </c>
      <c r="B47" s="8" t="s">
        <v>21</v>
      </c>
      <c r="C47" s="8">
        <v>5632</v>
      </c>
      <c r="D47" s="8">
        <v>3234</v>
      </c>
      <c r="E47" s="8">
        <v>2398</v>
      </c>
      <c r="F47" s="8">
        <v>0</v>
      </c>
      <c r="G47" s="8">
        <v>48</v>
      </c>
      <c r="H47" s="8">
        <v>390</v>
      </c>
      <c r="I47" s="8">
        <v>758</v>
      </c>
      <c r="J47" s="8">
        <v>684</v>
      </c>
      <c r="K47" s="8">
        <v>653</v>
      </c>
      <c r="L47" s="8">
        <v>571</v>
      </c>
      <c r="M47" s="8">
        <v>710</v>
      </c>
      <c r="N47" s="8">
        <v>671</v>
      </c>
      <c r="O47" s="8">
        <v>424</v>
      </c>
      <c r="P47" s="8">
        <v>328</v>
      </c>
      <c r="Q47" s="8">
        <v>395</v>
      </c>
      <c r="R47" s="8">
        <v>0</v>
      </c>
      <c r="S47" s="8">
        <v>5632</v>
      </c>
      <c r="T47">
        <f t="shared" si="2"/>
        <v>4909</v>
      </c>
      <c r="U47">
        <f t="shared" si="3"/>
        <v>87.162642045454547</v>
      </c>
    </row>
    <row r="48" spans="1:21" x14ac:dyDescent="0.25">
      <c r="A48" s="7">
        <v>6</v>
      </c>
      <c r="B48" s="8" t="s">
        <v>22</v>
      </c>
      <c r="C48" s="8">
        <v>3311</v>
      </c>
      <c r="D48" s="8">
        <v>1992</v>
      </c>
      <c r="E48" s="8">
        <v>1319</v>
      </c>
      <c r="F48" s="8">
        <v>0</v>
      </c>
      <c r="G48" s="8">
        <v>25</v>
      </c>
      <c r="H48" s="8">
        <v>217</v>
      </c>
      <c r="I48" s="8">
        <v>526</v>
      </c>
      <c r="J48" s="8">
        <v>475</v>
      </c>
      <c r="K48" s="8">
        <v>464</v>
      </c>
      <c r="L48" s="8">
        <v>389</v>
      </c>
      <c r="M48" s="8">
        <v>405</v>
      </c>
      <c r="N48" s="8">
        <v>318</v>
      </c>
      <c r="O48" s="8">
        <v>170</v>
      </c>
      <c r="P48" s="8">
        <v>159</v>
      </c>
      <c r="Q48" s="8">
        <v>163</v>
      </c>
      <c r="R48" s="8">
        <v>0</v>
      </c>
      <c r="S48" s="8">
        <v>3311</v>
      </c>
      <c r="T48">
        <f t="shared" si="2"/>
        <v>2989</v>
      </c>
      <c r="U48">
        <f t="shared" si="3"/>
        <v>90.274841437632134</v>
      </c>
    </row>
    <row r="49" spans="1:21" x14ac:dyDescent="0.25">
      <c r="A49" s="7">
        <v>7</v>
      </c>
      <c r="B49" s="8" t="s">
        <v>23</v>
      </c>
      <c r="C49" s="8">
        <v>2953</v>
      </c>
      <c r="D49" s="8">
        <v>1582</v>
      </c>
      <c r="E49" s="8">
        <v>1371</v>
      </c>
      <c r="F49" s="8">
        <v>0</v>
      </c>
      <c r="G49" s="8">
        <v>35</v>
      </c>
      <c r="H49" s="8">
        <v>240</v>
      </c>
      <c r="I49" s="8">
        <v>434</v>
      </c>
      <c r="J49" s="8">
        <v>339</v>
      </c>
      <c r="K49" s="8">
        <v>358</v>
      </c>
      <c r="L49" s="8">
        <v>306</v>
      </c>
      <c r="M49" s="8">
        <v>305</v>
      </c>
      <c r="N49" s="8">
        <v>329</v>
      </c>
      <c r="O49" s="8">
        <v>154</v>
      </c>
      <c r="P49" s="8">
        <v>197</v>
      </c>
      <c r="Q49" s="8">
        <v>256</v>
      </c>
      <c r="R49" s="8">
        <v>0</v>
      </c>
      <c r="S49" s="8">
        <v>2953</v>
      </c>
      <c r="T49">
        <f t="shared" si="2"/>
        <v>2500</v>
      </c>
      <c r="U49">
        <f t="shared" si="3"/>
        <v>84.659668134100912</v>
      </c>
    </row>
    <row r="50" spans="1:21" x14ac:dyDescent="0.25">
      <c r="A50" s="7">
        <v>8</v>
      </c>
      <c r="B50" s="8" t="s">
        <v>24</v>
      </c>
      <c r="C50" s="8">
        <v>3359</v>
      </c>
      <c r="D50" s="8">
        <v>1803</v>
      </c>
      <c r="E50" s="8">
        <v>1556</v>
      </c>
      <c r="F50" s="8">
        <v>0</v>
      </c>
      <c r="G50" s="8">
        <v>59</v>
      </c>
      <c r="H50" s="8">
        <v>268</v>
      </c>
      <c r="I50" s="8">
        <v>409</v>
      </c>
      <c r="J50" s="8">
        <v>379</v>
      </c>
      <c r="K50" s="8">
        <v>416</v>
      </c>
      <c r="L50" s="8">
        <v>402</v>
      </c>
      <c r="M50" s="8">
        <v>371</v>
      </c>
      <c r="N50" s="8">
        <v>361</v>
      </c>
      <c r="O50" s="8">
        <v>236</v>
      </c>
      <c r="P50" s="8">
        <v>195</v>
      </c>
      <c r="Q50" s="8">
        <v>263</v>
      </c>
      <c r="R50" s="8">
        <v>0</v>
      </c>
      <c r="S50" s="8">
        <v>3359</v>
      </c>
      <c r="T50">
        <f t="shared" si="2"/>
        <v>2901</v>
      </c>
      <c r="U50">
        <f t="shared" si="3"/>
        <v>86.364989580232205</v>
      </c>
    </row>
    <row r="51" spans="1:21" x14ac:dyDescent="0.25">
      <c r="A51" s="7">
        <v>9</v>
      </c>
      <c r="B51" s="8" t="s">
        <v>25</v>
      </c>
      <c r="C51" s="8">
        <v>5603</v>
      </c>
      <c r="D51" s="8">
        <v>3444</v>
      </c>
      <c r="E51" s="8">
        <v>2159</v>
      </c>
      <c r="F51" s="8">
        <v>0</v>
      </c>
      <c r="G51" s="8">
        <v>112</v>
      </c>
      <c r="H51" s="8">
        <v>526</v>
      </c>
      <c r="I51" s="8">
        <v>816</v>
      </c>
      <c r="J51" s="8">
        <v>674</v>
      </c>
      <c r="K51" s="8">
        <v>600</v>
      </c>
      <c r="L51" s="8">
        <v>620</v>
      </c>
      <c r="M51" s="8">
        <v>617</v>
      </c>
      <c r="N51" s="8">
        <v>569</v>
      </c>
      <c r="O51" s="8">
        <v>377</v>
      </c>
      <c r="P51" s="8">
        <v>338</v>
      </c>
      <c r="Q51" s="8">
        <v>354</v>
      </c>
      <c r="R51" s="8">
        <v>0</v>
      </c>
      <c r="S51" s="8">
        <v>5603</v>
      </c>
      <c r="T51">
        <f t="shared" si="2"/>
        <v>4911</v>
      </c>
      <c r="U51">
        <f t="shared" si="3"/>
        <v>87.649473496341244</v>
      </c>
    </row>
    <row r="52" spans="1:21" x14ac:dyDescent="0.25">
      <c r="A52" s="7">
        <v>10</v>
      </c>
      <c r="B52" s="8" t="s">
        <v>26</v>
      </c>
      <c r="C52" s="8">
        <v>5312</v>
      </c>
      <c r="D52" s="8">
        <v>2981</v>
      </c>
      <c r="E52" s="8">
        <v>2331</v>
      </c>
      <c r="F52" s="8">
        <v>2</v>
      </c>
      <c r="G52" s="8">
        <v>50</v>
      </c>
      <c r="H52" s="8">
        <v>184</v>
      </c>
      <c r="I52" s="8">
        <v>722</v>
      </c>
      <c r="J52" s="8">
        <v>722</v>
      </c>
      <c r="K52" s="8">
        <v>686</v>
      </c>
      <c r="L52" s="8">
        <v>608</v>
      </c>
      <c r="M52" s="8">
        <v>592</v>
      </c>
      <c r="N52" s="8">
        <v>609</v>
      </c>
      <c r="O52" s="8">
        <v>390</v>
      </c>
      <c r="P52" s="8">
        <v>382</v>
      </c>
      <c r="Q52" s="8">
        <v>367</v>
      </c>
      <c r="R52" s="8">
        <v>0</v>
      </c>
      <c r="S52" s="8">
        <v>5312</v>
      </c>
      <c r="T52">
        <f t="shared" si="2"/>
        <v>4563</v>
      </c>
      <c r="U52">
        <f t="shared" si="3"/>
        <v>85.899849397590373</v>
      </c>
    </row>
    <row r="53" spans="1:21" x14ac:dyDescent="0.25">
      <c r="A53" s="7">
        <v>11</v>
      </c>
      <c r="B53" s="8" t="s">
        <v>27</v>
      </c>
      <c r="C53" s="8">
        <v>2261</v>
      </c>
      <c r="D53" s="8">
        <v>1345</v>
      </c>
      <c r="E53" s="8">
        <v>916</v>
      </c>
      <c r="F53" s="8">
        <v>0</v>
      </c>
      <c r="G53" s="8">
        <v>17</v>
      </c>
      <c r="H53" s="8">
        <v>159</v>
      </c>
      <c r="I53" s="8">
        <v>349</v>
      </c>
      <c r="J53" s="8">
        <v>309</v>
      </c>
      <c r="K53" s="8">
        <v>263</v>
      </c>
      <c r="L53" s="8">
        <v>192</v>
      </c>
      <c r="M53" s="8">
        <v>219</v>
      </c>
      <c r="N53" s="8">
        <v>236</v>
      </c>
      <c r="O53" s="8">
        <v>170</v>
      </c>
      <c r="P53" s="8">
        <v>162</v>
      </c>
      <c r="Q53" s="8">
        <v>185</v>
      </c>
      <c r="R53" s="8">
        <v>0</v>
      </c>
      <c r="S53" s="8">
        <v>2261</v>
      </c>
      <c r="T53">
        <f t="shared" si="2"/>
        <v>1914</v>
      </c>
      <c r="U53">
        <f t="shared" si="3"/>
        <v>84.65280849181778</v>
      </c>
    </row>
    <row r="54" spans="1:21" x14ac:dyDescent="0.25">
      <c r="A54" s="7">
        <v>12</v>
      </c>
      <c r="B54" s="8" t="s">
        <v>28</v>
      </c>
      <c r="C54" s="8">
        <v>3217</v>
      </c>
      <c r="D54" s="8">
        <v>2108</v>
      </c>
      <c r="E54" s="8">
        <v>1109</v>
      </c>
      <c r="F54" s="8">
        <v>0</v>
      </c>
      <c r="G54" s="8">
        <v>12</v>
      </c>
      <c r="H54" s="8">
        <v>156</v>
      </c>
      <c r="I54" s="8">
        <v>474</v>
      </c>
      <c r="J54" s="8">
        <v>500</v>
      </c>
      <c r="K54" s="8">
        <v>481</v>
      </c>
      <c r="L54" s="8">
        <v>441</v>
      </c>
      <c r="M54" s="8">
        <v>457</v>
      </c>
      <c r="N54" s="8">
        <v>317</v>
      </c>
      <c r="O54" s="8">
        <v>157</v>
      </c>
      <c r="P54" s="8">
        <v>110</v>
      </c>
      <c r="Q54" s="8">
        <v>112</v>
      </c>
      <c r="R54" s="8">
        <v>0</v>
      </c>
      <c r="S54" s="8">
        <v>3217</v>
      </c>
      <c r="T54">
        <f t="shared" si="2"/>
        <v>2995</v>
      </c>
      <c r="U54">
        <f t="shared" si="3"/>
        <v>93.099160708734857</v>
      </c>
    </row>
    <row r="55" spans="1:21" x14ac:dyDescent="0.25">
      <c r="A55" s="7">
        <v>13</v>
      </c>
      <c r="B55" s="8" t="s">
        <v>29</v>
      </c>
      <c r="C55" s="8">
        <v>6561</v>
      </c>
      <c r="D55" s="8">
        <v>3576</v>
      </c>
      <c r="E55" s="8">
        <v>2985</v>
      </c>
      <c r="F55" s="8">
        <v>0</v>
      </c>
      <c r="G55" s="8">
        <v>20</v>
      </c>
      <c r="H55" s="8">
        <v>222</v>
      </c>
      <c r="I55" s="8">
        <v>613</v>
      </c>
      <c r="J55" s="8">
        <v>909</v>
      </c>
      <c r="K55" s="8">
        <v>902</v>
      </c>
      <c r="L55" s="8">
        <v>760</v>
      </c>
      <c r="M55" s="8">
        <v>874</v>
      </c>
      <c r="N55" s="8">
        <v>883</v>
      </c>
      <c r="O55" s="8">
        <v>605</v>
      </c>
      <c r="P55" s="8">
        <v>491</v>
      </c>
      <c r="Q55" s="8">
        <v>282</v>
      </c>
      <c r="R55" s="8">
        <v>0</v>
      </c>
      <c r="S55" s="8">
        <v>6561</v>
      </c>
      <c r="T55">
        <f t="shared" si="2"/>
        <v>5788</v>
      </c>
      <c r="U55">
        <f t="shared" si="3"/>
        <v>88.218259411675049</v>
      </c>
    </row>
    <row r="56" spans="1:21" x14ac:dyDescent="0.25">
      <c r="A56" s="7">
        <v>14</v>
      </c>
      <c r="B56" s="8" t="s">
        <v>30</v>
      </c>
      <c r="C56" s="8">
        <v>4567</v>
      </c>
      <c r="D56" s="8">
        <v>2577</v>
      </c>
      <c r="E56" s="8">
        <v>1990</v>
      </c>
      <c r="F56" s="8">
        <v>1</v>
      </c>
      <c r="G56" s="8">
        <v>56</v>
      </c>
      <c r="H56" s="8">
        <v>311</v>
      </c>
      <c r="I56" s="8">
        <v>594</v>
      </c>
      <c r="J56" s="8">
        <v>666</v>
      </c>
      <c r="K56" s="8">
        <v>559</v>
      </c>
      <c r="L56" s="8">
        <v>475</v>
      </c>
      <c r="M56" s="8">
        <v>426</v>
      </c>
      <c r="N56" s="8">
        <v>480</v>
      </c>
      <c r="O56" s="8">
        <v>359</v>
      </c>
      <c r="P56" s="8">
        <v>258</v>
      </c>
      <c r="Q56" s="8">
        <v>383</v>
      </c>
      <c r="R56" s="8">
        <v>0</v>
      </c>
      <c r="S56" s="8">
        <v>4567</v>
      </c>
      <c r="T56">
        <f t="shared" si="2"/>
        <v>3926</v>
      </c>
      <c r="U56">
        <f t="shared" si="3"/>
        <v>85.964528136632367</v>
      </c>
    </row>
    <row r="57" spans="1:21" x14ac:dyDescent="0.25">
      <c r="A57" s="7">
        <v>15</v>
      </c>
      <c r="B57" s="8" t="s">
        <v>31</v>
      </c>
      <c r="C57" s="8">
        <v>3241</v>
      </c>
      <c r="D57" s="8">
        <v>1817</v>
      </c>
      <c r="E57" s="8">
        <v>1424</v>
      </c>
      <c r="F57" s="8">
        <v>0</v>
      </c>
      <c r="G57" s="8">
        <v>27</v>
      </c>
      <c r="H57" s="8">
        <v>199</v>
      </c>
      <c r="I57" s="8">
        <v>479</v>
      </c>
      <c r="J57" s="8">
        <v>431</v>
      </c>
      <c r="K57" s="8">
        <v>340</v>
      </c>
      <c r="L57" s="8">
        <v>393</v>
      </c>
      <c r="M57" s="8">
        <v>483</v>
      </c>
      <c r="N57" s="8">
        <v>343</v>
      </c>
      <c r="O57" s="8">
        <v>182</v>
      </c>
      <c r="P57" s="8">
        <v>151</v>
      </c>
      <c r="Q57" s="8">
        <v>213</v>
      </c>
      <c r="R57" s="8">
        <v>0</v>
      </c>
      <c r="S57" s="8">
        <v>3241</v>
      </c>
      <c r="T57">
        <f t="shared" si="2"/>
        <v>2877</v>
      </c>
      <c r="U57">
        <f t="shared" si="3"/>
        <v>88.768898488120954</v>
      </c>
    </row>
    <row r="58" spans="1:21" x14ac:dyDescent="0.25">
      <c r="A58" s="7">
        <v>16</v>
      </c>
      <c r="B58" s="8" t="s">
        <v>32</v>
      </c>
      <c r="C58" s="8">
        <v>4880</v>
      </c>
      <c r="D58" s="8">
        <v>2598</v>
      </c>
      <c r="E58" s="8">
        <v>2282</v>
      </c>
      <c r="F58" s="8">
        <v>0</v>
      </c>
      <c r="G58" s="8">
        <v>47</v>
      </c>
      <c r="H58" s="8">
        <v>368</v>
      </c>
      <c r="I58" s="8">
        <v>762</v>
      </c>
      <c r="J58" s="8">
        <v>790</v>
      </c>
      <c r="K58" s="8">
        <v>506</v>
      </c>
      <c r="L58" s="8">
        <v>478</v>
      </c>
      <c r="M58" s="8">
        <v>536</v>
      </c>
      <c r="N58" s="8">
        <v>482</v>
      </c>
      <c r="O58" s="8">
        <v>280</v>
      </c>
      <c r="P58" s="8">
        <v>225</v>
      </c>
      <c r="Q58" s="8">
        <v>406</v>
      </c>
      <c r="R58" s="8">
        <v>0</v>
      </c>
      <c r="S58" s="8">
        <v>4880</v>
      </c>
      <c r="T58">
        <f t="shared" si="2"/>
        <v>4249</v>
      </c>
      <c r="U58">
        <f t="shared" si="3"/>
        <v>87.069672131147541</v>
      </c>
    </row>
    <row r="59" spans="1:21" x14ac:dyDescent="0.25">
      <c r="A59" s="7">
        <v>17</v>
      </c>
      <c r="B59" s="8" t="s">
        <v>33</v>
      </c>
      <c r="C59" s="8">
        <v>2631</v>
      </c>
      <c r="D59" s="8">
        <v>1442</v>
      </c>
      <c r="E59" s="8">
        <v>1189</v>
      </c>
      <c r="F59" s="8">
        <v>0</v>
      </c>
      <c r="G59" s="8">
        <v>36</v>
      </c>
      <c r="H59" s="8">
        <v>223</v>
      </c>
      <c r="I59" s="8">
        <v>462</v>
      </c>
      <c r="J59" s="8">
        <v>471</v>
      </c>
      <c r="K59" s="8">
        <v>289</v>
      </c>
      <c r="L59" s="8">
        <v>235</v>
      </c>
      <c r="M59" s="8">
        <v>230</v>
      </c>
      <c r="N59" s="8">
        <v>239</v>
      </c>
      <c r="O59" s="8">
        <v>165</v>
      </c>
      <c r="P59" s="8">
        <v>132</v>
      </c>
      <c r="Q59" s="8">
        <v>149</v>
      </c>
      <c r="R59" s="8">
        <v>0</v>
      </c>
      <c r="S59" s="8">
        <v>2631</v>
      </c>
      <c r="T59">
        <f t="shared" si="2"/>
        <v>2350</v>
      </c>
      <c r="U59">
        <f t="shared" si="3"/>
        <v>89.319650323071073</v>
      </c>
    </row>
    <row r="60" spans="1:21" x14ac:dyDescent="0.25">
      <c r="A60" s="7">
        <v>18</v>
      </c>
      <c r="B60" s="8" t="s">
        <v>34</v>
      </c>
      <c r="C60" s="8">
        <v>3244</v>
      </c>
      <c r="D60" s="8">
        <v>1746</v>
      </c>
      <c r="E60" s="8">
        <v>1498</v>
      </c>
      <c r="F60" s="8">
        <v>0</v>
      </c>
      <c r="G60" s="8">
        <v>25</v>
      </c>
      <c r="H60" s="8">
        <v>207</v>
      </c>
      <c r="I60" s="8">
        <v>470</v>
      </c>
      <c r="J60" s="8">
        <v>414</v>
      </c>
      <c r="K60" s="8">
        <v>392</v>
      </c>
      <c r="L60" s="8">
        <v>343</v>
      </c>
      <c r="M60" s="8">
        <v>421</v>
      </c>
      <c r="N60" s="8">
        <v>368</v>
      </c>
      <c r="O60" s="8">
        <v>180</v>
      </c>
      <c r="P60" s="8">
        <v>200</v>
      </c>
      <c r="Q60" s="8">
        <v>224</v>
      </c>
      <c r="R60" s="8">
        <v>0</v>
      </c>
      <c r="S60" s="8">
        <v>3244</v>
      </c>
      <c r="T60">
        <f t="shared" si="2"/>
        <v>2820</v>
      </c>
      <c r="U60">
        <f t="shared" si="3"/>
        <v>86.929716399506788</v>
      </c>
    </row>
    <row r="61" spans="1:21" x14ac:dyDescent="0.25">
      <c r="A61" s="7">
        <v>19</v>
      </c>
      <c r="B61" s="8" t="s">
        <v>35</v>
      </c>
      <c r="C61" s="8">
        <v>5154</v>
      </c>
      <c r="D61" s="8">
        <v>2976</v>
      </c>
      <c r="E61" s="8">
        <v>2178</v>
      </c>
      <c r="F61" s="8">
        <v>0</v>
      </c>
      <c r="G61" s="8">
        <v>184</v>
      </c>
      <c r="H61" s="8">
        <v>622</v>
      </c>
      <c r="I61" s="8">
        <v>702</v>
      </c>
      <c r="J61" s="8">
        <v>629</v>
      </c>
      <c r="K61" s="8">
        <v>499</v>
      </c>
      <c r="L61" s="8">
        <v>512</v>
      </c>
      <c r="M61" s="8">
        <v>573</v>
      </c>
      <c r="N61" s="8">
        <v>562</v>
      </c>
      <c r="O61" s="8">
        <v>279</v>
      </c>
      <c r="P61" s="8">
        <v>242</v>
      </c>
      <c r="Q61" s="8">
        <v>350</v>
      </c>
      <c r="R61" s="8">
        <v>0</v>
      </c>
      <c r="S61" s="8">
        <v>5154</v>
      </c>
      <c r="T61">
        <f t="shared" si="2"/>
        <v>4562</v>
      </c>
      <c r="U61">
        <f t="shared" si="3"/>
        <v>88.513775708187808</v>
      </c>
    </row>
    <row r="62" spans="1:21" x14ac:dyDescent="0.25">
      <c r="A62" s="9">
        <v>20</v>
      </c>
      <c r="B62" s="10" t="s">
        <v>36</v>
      </c>
      <c r="C62" s="10">
        <v>3723</v>
      </c>
      <c r="D62" s="10">
        <v>2146</v>
      </c>
      <c r="E62" s="10">
        <v>1577</v>
      </c>
      <c r="F62" s="10">
        <v>0</v>
      </c>
      <c r="G62" s="10">
        <v>70</v>
      </c>
      <c r="H62" s="10">
        <v>385</v>
      </c>
      <c r="I62" s="10">
        <v>608</v>
      </c>
      <c r="J62" s="10">
        <v>547</v>
      </c>
      <c r="K62" s="10">
        <v>407</v>
      </c>
      <c r="L62" s="10">
        <v>301</v>
      </c>
      <c r="M62" s="10">
        <v>294</v>
      </c>
      <c r="N62" s="10">
        <v>286</v>
      </c>
      <c r="O62" s="10">
        <v>225</v>
      </c>
      <c r="P62" s="10">
        <v>230</v>
      </c>
      <c r="Q62" s="10">
        <v>370</v>
      </c>
      <c r="R62" s="10">
        <v>0</v>
      </c>
      <c r="S62" s="10">
        <v>3723</v>
      </c>
      <c r="T62">
        <f t="shared" si="2"/>
        <v>3123</v>
      </c>
      <c r="U62">
        <f t="shared" si="3"/>
        <v>83.883964544722005</v>
      </c>
    </row>
    <row r="63" spans="1:21" x14ac:dyDescent="0.25">
      <c r="A63" s="108" t="s">
        <v>37</v>
      </c>
      <c r="B63" s="109"/>
      <c r="C63" s="18">
        <v>90742</v>
      </c>
      <c r="D63" s="18">
        <v>52543</v>
      </c>
      <c r="E63" s="18">
        <v>38199</v>
      </c>
      <c r="F63" s="18">
        <v>7</v>
      </c>
      <c r="G63" s="18">
        <v>1019</v>
      </c>
      <c r="H63" s="18">
        <v>6550</v>
      </c>
      <c r="I63" s="18">
        <v>13056</v>
      </c>
      <c r="J63" s="18">
        <v>12491</v>
      </c>
      <c r="K63" s="18">
        <v>10925</v>
      </c>
      <c r="L63" s="18">
        <v>9792</v>
      </c>
      <c r="M63" s="18">
        <v>10463</v>
      </c>
      <c r="N63" s="18">
        <v>9596</v>
      </c>
      <c r="O63" s="18">
        <v>5843</v>
      </c>
      <c r="P63" s="18">
        <v>5160</v>
      </c>
      <c r="Q63" s="18">
        <v>5847</v>
      </c>
      <c r="R63" s="18">
        <v>15090</v>
      </c>
      <c r="S63" s="18">
        <v>75652</v>
      </c>
      <c r="T63">
        <f t="shared" si="2"/>
        <v>79735</v>
      </c>
      <c r="U63">
        <f t="shared" si="3"/>
        <v>87.870005069317401</v>
      </c>
    </row>
    <row r="64" spans="1:21" x14ac:dyDescent="0.25">
      <c r="A64" s="19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pans="1:19" x14ac:dyDescent="0.25">
      <c r="A65" s="19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</row>
    <row r="66" spans="1:19" x14ac:dyDescent="0.25">
      <c r="A66" s="19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</row>
    <row r="67" spans="1:19" x14ac:dyDescent="0.25">
      <c r="A67" s="19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</row>
    <row r="68" spans="1:19" x14ac:dyDescent="0.25">
      <c r="A68" s="19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1:19" x14ac:dyDescent="0.25">
      <c r="A69" s="19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x14ac:dyDescent="0.25">
      <c r="A70" s="19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pans="1:19" x14ac:dyDescent="0.25">
      <c r="A71" s="19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</row>
    <row r="72" spans="1:19" x14ac:dyDescent="0.25">
      <c r="A72" s="19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</row>
    <row r="73" spans="1:19" x14ac:dyDescent="0.25">
      <c r="A73" s="19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</row>
    <row r="74" spans="1:19" x14ac:dyDescent="0.25">
      <c r="A74" s="19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</row>
    <row r="75" spans="1:19" x14ac:dyDescent="0.25">
      <c r="A75" s="19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</row>
    <row r="76" spans="1:19" x14ac:dyDescent="0.25">
      <c r="A76" s="19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</row>
    <row r="77" spans="1:19" x14ac:dyDescent="0.25">
      <c r="A77" s="19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</row>
    <row r="78" spans="1:19" x14ac:dyDescent="0.25">
      <c r="A78" s="19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</row>
    <row r="79" spans="1:19" ht="18.75" x14ac:dyDescent="0.3">
      <c r="A79" s="105" t="s">
        <v>38</v>
      </c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</row>
    <row r="80" spans="1:19" ht="18.75" x14ac:dyDescent="0.3">
      <c r="A80" s="110" t="s">
        <v>54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</row>
    <row r="81" spans="1:19" x14ac:dyDescent="0.25">
      <c r="A81" s="98" t="s">
        <v>0</v>
      </c>
      <c r="B81" s="98" t="s">
        <v>1</v>
      </c>
      <c r="C81" s="99" t="s">
        <v>40</v>
      </c>
      <c r="D81" s="101" t="s">
        <v>55</v>
      </c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3"/>
      <c r="P81" s="98" t="s">
        <v>56</v>
      </c>
      <c r="Q81" s="98"/>
      <c r="R81" s="98"/>
      <c r="S81" s="98"/>
    </row>
    <row r="82" spans="1:19" x14ac:dyDescent="0.25">
      <c r="A82" s="98"/>
      <c r="B82" s="98"/>
      <c r="C82" s="100"/>
      <c r="D82" s="98" t="s">
        <v>57</v>
      </c>
      <c r="E82" s="98" t="s">
        <v>58</v>
      </c>
      <c r="F82" s="98" t="s">
        <v>59</v>
      </c>
      <c r="G82" s="98" t="s">
        <v>60</v>
      </c>
      <c r="H82" s="98" t="s">
        <v>61</v>
      </c>
      <c r="I82" s="98" t="s">
        <v>62</v>
      </c>
      <c r="J82" s="98" t="s">
        <v>63</v>
      </c>
      <c r="K82" s="98" t="s">
        <v>64</v>
      </c>
      <c r="L82" s="98" t="s">
        <v>65</v>
      </c>
      <c r="M82" s="98" t="s">
        <v>66</v>
      </c>
      <c r="N82" s="98" t="s">
        <v>67</v>
      </c>
      <c r="O82" s="98" t="s">
        <v>68</v>
      </c>
      <c r="P82" s="98" t="s">
        <v>69</v>
      </c>
      <c r="Q82" s="98"/>
      <c r="R82" s="98" t="s">
        <v>70</v>
      </c>
      <c r="S82" s="98"/>
    </row>
    <row r="83" spans="1:19" ht="36" customHeight="1" x14ac:dyDescent="0.25">
      <c r="A83" s="99"/>
      <c r="B83" s="99"/>
      <c r="C83" s="100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3" t="s">
        <v>71</v>
      </c>
      <c r="Q83" s="3" t="s">
        <v>72</v>
      </c>
      <c r="R83" s="3" t="s">
        <v>71</v>
      </c>
      <c r="S83" s="3" t="s">
        <v>72</v>
      </c>
    </row>
    <row r="84" spans="1:19" x14ac:dyDescent="0.25">
      <c r="A84" s="5">
        <v>1</v>
      </c>
      <c r="B84" s="6" t="s">
        <v>17</v>
      </c>
      <c r="C84" s="6">
        <v>5573</v>
      </c>
      <c r="D84" s="6">
        <v>1983</v>
      </c>
      <c r="E84" s="6">
        <v>2702</v>
      </c>
      <c r="F84" s="6">
        <v>203</v>
      </c>
      <c r="G84" s="6">
        <v>252</v>
      </c>
      <c r="H84" s="6">
        <v>5</v>
      </c>
      <c r="I84" s="6">
        <v>13</v>
      </c>
      <c r="J84" s="6">
        <v>121</v>
      </c>
      <c r="K84" s="6">
        <v>6</v>
      </c>
      <c r="L84" s="6">
        <v>83</v>
      </c>
      <c r="M84" s="6">
        <v>203</v>
      </c>
      <c r="N84" s="6">
        <v>2</v>
      </c>
      <c r="O84" s="6">
        <v>0</v>
      </c>
      <c r="P84" s="6">
        <v>3590</v>
      </c>
      <c r="Q84" s="6">
        <v>64.42</v>
      </c>
      <c r="R84" s="6">
        <v>3181</v>
      </c>
      <c r="S84" s="6">
        <v>57.08</v>
      </c>
    </row>
    <row r="85" spans="1:19" x14ac:dyDescent="0.25">
      <c r="A85" s="7">
        <v>2</v>
      </c>
      <c r="B85" s="8" t="s">
        <v>18</v>
      </c>
      <c r="C85" s="8">
        <v>9517</v>
      </c>
      <c r="D85" s="8">
        <v>5694</v>
      </c>
      <c r="E85" s="8">
        <v>2524</v>
      </c>
      <c r="F85" s="8">
        <v>6</v>
      </c>
      <c r="G85" s="8">
        <v>409</v>
      </c>
      <c r="H85" s="8">
        <v>19</v>
      </c>
      <c r="I85" s="8">
        <v>106</v>
      </c>
      <c r="J85" s="8">
        <v>188</v>
      </c>
      <c r="K85" s="8">
        <v>47</v>
      </c>
      <c r="L85" s="8">
        <v>168</v>
      </c>
      <c r="M85" s="8">
        <v>350</v>
      </c>
      <c r="N85" s="8">
        <v>6</v>
      </c>
      <c r="O85" s="8">
        <v>0</v>
      </c>
      <c r="P85" s="8">
        <v>3823</v>
      </c>
      <c r="Q85" s="8">
        <v>40.17</v>
      </c>
      <c r="R85" s="8">
        <v>3111</v>
      </c>
      <c r="S85" s="8">
        <v>32.69</v>
      </c>
    </row>
    <row r="86" spans="1:19" x14ac:dyDescent="0.25">
      <c r="A86" s="7">
        <v>3</v>
      </c>
      <c r="B86" s="8" t="s">
        <v>19</v>
      </c>
      <c r="C86" s="8">
        <v>4358</v>
      </c>
      <c r="D86" s="8">
        <v>2659</v>
      </c>
      <c r="E86" s="8">
        <v>1278</v>
      </c>
      <c r="F86" s="8">
        <v>5</v>
      </c>
      <c r="G86" s="8">
        <v>38</v>
      </c>
      <c r="H86" s="8">
        <v>34</v>
      </c>
      <c r="I86" s="8">
        <v>28</v>
      </c>
      <c r="J86" s="8">
        <v>77</v>
      </c>
      <c r="K86" s="8">
        <v>5</v>
      </c>
      <c r="L86" s="8">
        <v>69</v>
      </c>
      <c r="M86" s="8">
        <v>165</v>
      </c>
      <c r="N86" s="8">
        <v>0</v>
      </c>
      <c r="O86" s="8">
        <v>0</v>
      </c>
      <c r="P86" s="8">
        <v>1699</v>
      </c>
      <c r="Q86" s="8">
        <v>38.99</v>
      </c>
      <c r="R86" s="8">
        <v>1388</v>
      </c>
      <c r="S86" s="8">
        <v>31.85</v>
      </c>
    </row>
    <row r="87" spans="1:19" x14ac:dyDescent="0.25">
      <c r="A87" s="7">
        <v>4</v>
      </c>
      <c r="B87" s="8" t="s">
        <v>20</v>
      </c>
      <c r="C87" s="8">
        <v>5645</v>
      </c>
      <c r="D87" s="8">
        <v>926</v>
      </c>
      <c r="E87" s="8">
        <v>1536</v>
      </c>
      <c r="F87" s="8">
        <v>281</v>
      </c>
      <c r="G87" s="8">
        <v>2611</v>
      </c>
      <c r="H87" s="8">
        <v>0</v>
      </c>
      <c r="I87" s="8">
        <v>30</v>
      </c>
      <c r="J87" s="8">
        <v>90</v>
      </c>
      <c r="K87" s="8">
        <v>14</v>
      </c>
      <c r="L87" s="8">
        <v>52</v>
      </c>
      <c r="M87" s="8">
        <v>102</v>
      </c>
      <c r="N87" s="8">
        <v>3</v>
      </c>
      <c r="O87" s="8">
        <v>0</v>
      </c>
      <c r="P87" s="8">
        <v>4719</v>
      </c>
      <c r="Q87" s="8">
        <v>83.6</v>
      </c>
      <c r="R87" s="8">
        <v>4472</v>
      </c>
      <c r="S87" s="8">
        <v>79.22</v>
      </c>
    </row>
    <row r="88" spans="1:19" x14ac:dyDescent="0.25">
      <c r="A88" s="7">
        <v>5</v>
      </c>
      <c r="B88" s="8" t="s">
        <v>21</v>
      </c>
      <c r="C88" s="8">
        <v>5632</v>
      </c>
      <c r="D88" s="8">
        <v>550</v>
      </c>
      <c r="E88" s="8">
        <v>662</v>
      </c>
      <c r="F88" s="8">
        <v>2472</v>
      </c>
      <c r="G88" s="8">
        <v>1092</v>
      </c>
      <c r="H88" s="8">
        <v>12</v>
      </c>
      <c r="I88" s="8">
        <v>66</v>
      </c>
      <c r="J88" s="8">
        <v>190</v>
      </c>
      <c r="K88" s="8">
        <v>28</v>
      </c>
      <c r="L88" s="8">
        <v>157</v>
      </c>
      <c r="M88" s="8">
        <v>391</v>
      </c>
      <c r="N88" s="8">
        <v>10</v>
      </c>
      <c r="O88" s="8">
        <v>2</v>
      </c>
      <c r="P88" s="8">
        <v>5082</v>
      </c>
      <c r="Q88" s="8">
        <v>90.23</v>
      </c>
      <c r="R88" s="8">
        <v>4332</v>
      </c>
      <c r="S88" s="8">
        <v>76.92</v>
      </c>
    </row>
    <row r="89" spans="1:19" x14ac:dyDescent="0.25">
      <c r="A89" s="7">
        <v>6</v>
      </c>
      <c r="B89" s="8" t="s">
        <v>22</v>
      </c>
      <c r="C89" s="8">
        <v>3311</v>
      </c>
      <c r="D89" s="8">
        <v>1038</v>
      </c>
      <c r="E89" s="8">
        <v>337</v>
      </c>
      <c r="F89" s="8">
        <v>299</v>
      </c>
      <c r="G89" s="8">
        <v>1489</v>
      </c>
      <c r="H89" s="8">
        <v>1</v>
      </c>
      <c r="I89" s="8">
        <v>7</v>
      </c>
      <c r="J89" s="8">
        <v>32</v>
      </c>
      <c r="K89" s="8">
        <v>5</v>
      </c>
      <c r="L89" s="8">
        <v>30</v>
      </c>
      <c r="M89" s="8">
        <v>71</v>
      </c>
      <c r="N89" s="8">
        <v>2</v>
      </c>
      <c r="O89" s="8">
        <v>0</v>
      </c>
      <c r="P89" s="8">
        <v>2273</v>
      </c>
      <c r="Q89" s="8">
        <v>68.650000000000006</v>
      </c>
      <c r="R89" s="8">
        <v>2138</v>
      </c>
      <c r="S89" s="8">
        <v>64.569999999999993</v>
      </c>
    </row>
    <row r="90" spans="1:19" x14ac:dyDescent="0.25">
      <c r="A90" s="7">
        <v>7</v>
      </c>
      <c r="B90" s="8" t="s">
        <v>23</v>
      </c>
      <c r="C90" s="8">
        <v>2953</v>
      </c>
      <c r="D90" s="8">
        <v>1236</v>
      </c>
      <c r="E90" s="8">
        <v>768</v>
      </c>
      <c r="F90" s="8">
        <v>147</v>
      </c>
      <c r="G90" s="8">
        <v>366</v>
      </c>
      <c r="H90" s="8">
        <v>5</v>
      </c>
      <c r="I90" s="8">
        <v>48</v>
      </c>
      <c r="J90" s="8">
        <v>112</v>
      </c>
      <c r="K90" s="8">
        <v>25</v>
      </c>
      <c r="L90" s="8">
        <v>85</v>
      </c>
      <c r="M90" s="8">
        <v>158</v>
      </c>
      <c r="N90" s="8">
        <v>3</v>
      </c>
      <c r="O90" s="8">
        <v>0</v>
      </c>
      <c r="P90" s="8">
        <v>1717</v>
      </c>
      <c r="Q90" s="8">
        <v>58.14</v>
      </c>
      <c r="R90" s="8">
        <v>1359</v>
      </c>
      <c r="S90" s="8">
        <v>46.02</v>
      </c>
    </row>
    <row r="91" spans="1:19" x14ac:dyDescent="0.25">
      <c r="A91" s="7">
        <v>8</v>
      </c>
      <c r="B91" s="8" t="s">
        <v>24</v>
      </c>
      <c r="C91" s="8">
        <v>3359</v>
      </c>
      <c r="D91" s="8">
        <v>1925</v>
      </c>
      <c r="E91" s="8">
        <v>722</v>
      </c>
      <c r="F91" s="8">
        <v>18</v>
      </c>
      <c r="G91" s="8">
        <v>346</v>
      </c>
      <c r="H91" s="8">
        <v>0</v>
      </c>
      <c r="I91" s="8">
        <v>54</v>
      </c>
      <c r="J91" s="8">
        <v>79</v>
      </c>
      <c r="K91" s="8">
        <v>10</v>
      </c>
      <c r="L91" s="8">
        <v>66</v>
      </c>
      <c r="M91" s="8">
        <v>137</v>
      </c>
      <c r="N91" s="8">
        <v>2</v>
      </c>
      <c r="O91" s="8">
        <v>0</v>
      </c>
      <c r="P91" s="8">
        <v>1434</v>
      </c>
      <c r="Q91" s="8">
        <v>42.69</v>
      </c>
      <c r="R91" s="8">
        <v>1150</v>
      </c>
      <c r="S91" s="8">
        <v>34.24</v>
      </c>
    </row>
    <row r="92" spans="1:19" x14ac:dyDescent="0.25">
      <c r="A92" s="7">
        <v>9</v>
      </c>
      <c r="B92" s="8" t="s">
        <v>25</v>
      </c>
      <c r="C92" s="8">
        <v>5603</v>
      </c>
      <c r="D92" s="8">
        <v>2854</v>
      </c>
      <c r="E92" s="8">
        <v>1615</v>
      </c>
      <c r="F92" s="8">
        <v>2</v>
      </c>
      <c r="G92" s="8">
        <v>424</v>
      </c>
      <c r="H92" s="8">
        <v>2</v>
      </c>
      <c r="I92" s="8">
        <v>78</v>
      </c>
      <c r="J92" s="8">
        <v>128</v>
      </c>
      <c r="K92" s="8">
        <v>22</v>
      </c>
      <c r="L92" s="8">
        <v>160</v>
      </c>
      <c r="M92" s="8">
        <v>310</v>
      </c>
      <c r="N92" s="8">
        <v>8</v>
      </c>
      <c r="O92" s="8">
        <v>0</v>
      </c>
      <c r="P92" s="8">
        <v>2749</v>
      </c>
      <c r="Q92" s="8">
        <v>49.06</v>
      </c>
      <c r="R92" s="8">
        <v>2143</v>
      </c>
      <c r="S92" s="8">
        <v>38.25</v>
      </c>
    </row>
    <row r="93" spans="1:19" x14ac:dyDescent="0.25">
      <c r="A93" s="7">
        <v>10</v>
      </c>
      <c r="B93" s="8" t="s">
        <v>26</v>
      </c>
      <c r="C93" s="8">
        <v>5312</v>
      </c>
      <c r="D93" s="8">
        <v>300</v>
      </c>
      <c r="E93" s="8">
        <v>20</v>
      </c>
      <c r="F93" s="8">
        <v>4374</v>
      </c>
      <c r="G93" s="8">
        <v>85</v>
      </c>
      <c r="H93" s="8">
        <v>23</v>
      </c>
      <c r="I93" s="8">
        <v>104</v>
      </c>
      <c r="J93" s="8">
        <v>85</v>
      </c>
      <c r="K93" s="8">
        <v>8</v>
      </c>
      <c r="L93" s="8">
        <v>90</v>
      </c>
      <c r="M93" s="8">
        <v>219</v>
      </c>
      <c r="N93" s="8">
        <v>3</v>
      </c>
      <c r="O93" s="8">
        <v>1</v>
      </c>
      <c r="P93" s="8">
        <v>5012</v>
      </c>
      <c r="Q93" s="8">
        <v>94.35</v>
      </c>
      <c r="R93" s="8">
        <v>4614</v>
      </c>
      <c r="S93" s="8">
        <v>86.86</v>
      </c>
    </row>
    <row r="94" spans="1:19" x14ac:dyDescent="0.25">
      <c r="A94" s="7">
        <v>11</v>
      </c>
      <c r="B94" s="8" t="s">
        <v>27</v>
      </c>
      <c r="C94" s="8">
        <v>2261</v>
      </c>
      <c r="D94" s="8">
        <v>1274</v>
      </c>
      <c r="E94" s="8">
        <v>656</v>
      </c>
      <c r="F94" s="8">
        <v>5</v>
      </c>
      <c r="G94" s="8">
        <v>41</v>
      </c>
      <c r="H94" s="8">
        <v>0</v>
      </c>
      <c r="I94" s="8">
        <v>12</v>
      </c>
      <c r="J94" s="8">
        <v>68</v>
      </c>
      <c r="K94" s="8">
        <v>11</v>
      </c>
      <c r="L94" s="8">
        <v>49</v>
      </c>
      <c r="M94" s="8">
        <v>141</v>
      </c>
      <c r="N94" s="8">
        <v>4</v>
      </c>
      <c r="O94" s="8">
        <v>0</v>
      </c>
      <c r="P94" s="8">
        <v>987</v>
      </c>
      <c r="Q94" s="8">
        <v>43.65</v>
      </c>
      <c r="R94" s="8">
        <v>725</v>
      </c>
      <c r="S94" s="8">
        <v>32.07</v>
      </c>
    </row>
    <row r="95" spans="1:19" x14ac:dyDescent="0.25">
      <c r="A95" s="7">
        <v>12</v>
      </c>
      <c r="B95" s="8" t="s">
        <v>28</v>
      </c>
      <c r="C95" s="8">
        <v>3217</v>
      </c>
      <c r="D95" s="8">
        <v>1580</v>
      </c>
      <c r="E95" s="8">
        <v>1230</v>
      </c>
      <c r="F95" s="8">
        <v>203</v>
      </c>
      <c r="G95" s="8">
        <v>21</v>
      </c>
      <c r="H95" s="8">
        <v>8</v>
      </c>
      <c r="I95" s="8">
        <v>4</v>
      </c>
      <c r="J95" s="8">
        <v>67</v>
      </c>
      <c r="K95" s="8">
        <v>2</v>
      </c>
      <c r="L95" s="8">
        <v>30</v>
      </c>
      <c r="M95" s="8">
        <v>71</v>
      </c>
      <c r="N95" s="8">
        <v>0</v>
      </c>
      <c r="O95" s="8">
        <v>1</v>
      </c>
      <c r="P95" s="8">
        <v>1637</v>
      </c>
      <c r="Q95" s="8">
        <v>50.89</v>
      </c>
      <c r="R95" s="8">
        <v>1468</v>
      </c>
      <c r="S95" s="8">
        <v>45.63</v>
      </c>
    </row>
    <row r="96" spans="1:19" x14ac:dyDescent="0.25">
      <c r="A96" s="7">
        <v>13</v>
      </c>
      <c r="B96" s="8" t="s">
        <v>29</v>
      </c>
      <c r="C96" s="8">
        <v>6561</v>
      </c>
      <c r="D96" s="8">
        <v>534</v>
      </c>
      <c r="E96" s="8">
        <v>251</v>
      </c>
      <c r="F96" s="8">
        <v>3180</v>
      </c>
      <c r="G96" s="8">
        <v>780</v>
      </c>
      <c r="H96" s="8">
        <v>39</v>
      </c>
      <c r="I96" s="8">
        <v>157</v>
      </c>
      <c r="J96" s="8">
        <v>373</v>
      </c>
      <c r="K96" s="8">
        <v>18</v>
      </c>
      <c r="L96" s="8">
        <v>256</v>
      </c>
      <c r="M96" s="8">
        <v>937</v>
      </c>
      <c r="N96" s="8">
        <v>30</v>
      </c>
      <c r="O96" s="8">
        <v>6</v>
      </c>
      <c r="P96" s="8">
        <v>6027</v>
      </c>
      <c r="Q96" s="8">
        <v>91.86</v>
      </c>
      <c r="R96" s="8">
        <v>4425</v>
      </c>
      <c r="S96" s="8">
        <v>67.44</v>
      </c>
    </row>
    <row r="97" spans="1:19" x14ac:dyDescent="0.25">
      <c r="A97" s="7">
        <v>14</v>
      </c>
      <c r="B97" s="8" t="s">
        <v>30</v>
      </c>
      <c r="C97" s="8">
        <v>4567</v>
      </c>
      <c r="D97" s="8">
        <v>1985</v>
      </c>
      <c r="E97" s="8">
        <v>1410</v>
      </c>
      <c r="F97" s="8">
        <v>524</v>
      </c>
      <c r="G97" s="8">
        <v>305</v>
      </c>
      <c r="H97" s="8">
        <v>3</v>
      </c>
      <c r="I97" s="8">
        <v>65</v>
      </c>
      <c r="J97" s="8">
        <v>78</v>
      </c>
      <c r="K97" s="8">
        <v>24</v>
      </c>
      <c r="L97" s="8">
        <v>39</v>
      </c>
      <c r="M97" s="8">
        <v>132</v>
      </c>
      <c r="N97" s="8">
        <v>2</v>
      </c>
      <c r="O97" s="8">
        <v>0</v>
      </c>
      <c r="P97" s="8">
        <v>2582</v>
      </c>
      <c r="Q97" s="8">
        <v>56.54</v>
      </c>
      <c r="R97" s="8">
        <v>2331</v>
      </c>
      <c r="S97" s="8">
        <v>51.04</v>
      </c>
    </row>
    <row r="98" spans="1:19" x14ac:dyDescent="0.25">
      <c r="A98" s="7">
        <v>15</v>
      </c>
      <c r="B98" s="8" t="s">
        <v>31</v>
      </c>
      <c r="C98" s="8">
        <v>3241</v>
      </c>
      <c r="D98" s="8">
        <v>167</v>
      </c>
      <c r="E98" s="8">
        <v>6</v>
      </c>
      <c r="F98" s="8">
        <v>1262</v>
      </c>
      <c r="G98" s="8">
        <v>1705</v>
      </c>
      <c r="H98" s="8">
        <v>0</v>
      </c>
      <c r="I98" s="8">
        <v>15</v>
      </c>
      <c r="J98" s="8">
        <v>18</v>
      </c>
      <c r="K98" s="8">
        <v>0</v>
      </c>
      <c r="L98" s="8">
        <v>36</v>
      </c>
      <c r="M98" s="8">
        <v>32</v>
      </c>
      <c r="N98" s="8">
        <v>0</v>
      </c>
      <c r="O98" s="8">
        <v>0</v>
      </c>
      <c r="P98" s="8">
        <v>3074</v>
      </c>
      <c r="Q98" s="8">
        <v>94.85</v>
      </c>
      <c r="R98" s="8">
        <v>2988</v>
      </c>
      <c r="S98" s="8">
        <v>92.19</v>
      </c>
    </row>
    <row r="99" spans="1:19" x14ac:dyDescent="0.25">
      <c r="A99" s="7">
        <v>16</v>
      </c>
      <c r="B99" s="8" t="s">
        <v>32</v>
      </c>
      <c r="C99" s="8">
        <v>4880</v>
      </c>
      <c r="D99" s="8">
        <v>1113</v>
      </c>
      <c r="E99" s="8">
        <v>1261</v>
      </c>
      <c r="F99" s="8">
        <v>349</v>
      </c>
      <c r="G99" s="8">
        <v>1952</v>
      </c>
      <c r="H99" s="8">
        <v>8</v>
      </c>
      <c r="I99" s="8">
        <v>24</v>
      </c>
      <c r="J99" s="8">
        <v>48</v>
      </c>
      <c r="K99" s="8">
        <v>9</v>
      </c>
      <c r="L99" s="8">
        <v>47</v>
      </c>
      <c r="M99" s="8">
        <v>69</v>
      </c>
      <c r="N99" s="8">
        <v>0</v>
      </c>
      <c r="O99" s="8">
        <v>0</v>
      </c>
      <c r="P99" s="8">
        <v>3767</v>
      </c>
      <c r="Q99" s="8">
        <v>77.19</v>
      </c>
      <c r="R99" s="8">
        <v>3603</v>
      </c>
      <c r="S99" s="8">
        <v>73.83</v>
      </c>
    </row>
    <row r="100" spans="1:19" x14ac:dyDescent="0.25">
      <c r="A100" s="7">
        <v>17</v>
      </c>
      <c r="B100" s="8" t="s">
        <v>33</v>
      </c>
      <c r="C100" s="8">
        <v>2631</v>
      </c>
      <c r="D100" s="8">
        <v>946</v>
      </c>
      <c r="E100" s="8">
        <v>691</v>
      </c>
      <c r="F100" s="8">
        <v>9</v>
      </c>
      <c r="G100" s="8">
        <v>794</v>
      </c>
      <c r="H100" s="8">
        <v>0</v>
      </c>
      <c r="I100" s="8">
        <v>20</v>
      </c>
      <c r="J100" s="8">
        <v>52</v>
      </c>
      <c r="K100" s="8">
        <v>6</v>
      </c>
      <c r="L100" s="8">
        <v>33</v>
      </c>
      <c r="M100" s="8">
        <v>80</v>
      </c>
      <c r="N100" s="8">
        <v>0</v>
      </c>
      <c r="O100" s="8">
        <v>0</v>
      </c>
      <c r="P100" s="8">
        <v>1685</v>
      </c>
      <c r="Q100" s="8">
        <v>64.040000000000006</v>
      </c>
      <c r="R100" s="8">
        <v>1520</v>
      </c>
      <c r="S100" s="8">
        <v>57.77</v>
      </c>
    </row>
    <row r="101" spans="1:19" x14ac:dyDescent="0.25">
      <c r="A101" s="7">
        <v>18</v>
      </c>
      <c r="B101" s="8" t="s">
        <v>34</v>
      </c>
      <c r="C101" s="8">
        <v>3244</v>
      </c>
      <c r="D101" s="8">
        <v>663</v>
      </c>
      <c r="E101" s="8">
        <v>1309</v>
      </c>
      <c r="F101" s="8">
        <v>606</v>
      </c>
      <c r="G101" s="8">
        <v>428</v>
      </c>
      <c r="H101" s="8">
        <v>7</v>
      </c>
      <c r="I101" s="8">
        <v>30</v>
      </c>
      <c r="J101" s="8">
        <v>60</v>
      </c>
      <c r="K101" s="8">
        <v>5</v>
      </c>
      <c r="L101" s="8">
        <v>31</v>
      </c>
      <c r="M101" s="8">
        <v>105</v>
      </c>
      <c r="N101" s="8">
        <v>0</v>
      </c>
      <c r="O101" s="8">
        <v>0</v>
      </c>
      <c r="P101" s="8">
        <v>2581</v>
      </c>
      <c r="Q101" s="8">
        <v>79.56</v>
      </c>
      <c r="R101" s="8">
        <v>2385</v>
      </c>
      <c r="S101" s="8">
        <v>73.52</v>
      </c>
    </row>
    <row r="102" spans="1:19" x14ac:dyDescent="0.25">
      <c r="A102" s="7">
        <v>19</v>
      </c>
      <c r="B102" s="8" t="s">
        <v>35</v>
      </c>
      <c r="C102" s="8">
        <v>5154</v>
      </c>
      <c r="D102" s="8">
        <v>2364</v>
      </c>
      <c r="E102" s="8">
        <v>2083</v>
      </c>
      <c r="F102" s="8">
        <v>24</v>
      </c>
      <c r="G102" s="8">
        <v>151</v>
      </c>
      <c r="H102" s="8">
        <v>4</v>
      </c>
      <c r="I102" s="8">
        <v>32</v>
      </c>
      <c r="J102" s="8">
        <v>107</v>
      </c>
      <c r="K102" s="8">
        <v>20</v>
      </c>
      <c r="L102" s="8">
        <v>150</v>
      </c>
      <c r="M102" s="8">
        <v>217</v>
      </c>
      <c r="N102" s="8">
        <v>1</v>
      </c>
      <c r="O102" s="8">
        <v>1</v>
      </c>
      <c r="P102" s="8">
        <v>2790</v>
      </c>
      <c r="Q102" s="8">
        <v>54.13</v>
      </c>
      <c r="R102" s="8">
        <v>2314</v>
      </c>
      <c r="S102" s="8">
        <v>44.9</v>
      </c>
    </row>
    <row r="103" spans="1:19" x14ac:dyDescent="0.25">
      <c r="A103" s="9">
        <v>20</v>
      </c>
      <c r="B103" s="10" t="s">
        <v>36</v>
      </c>
      <c r="C103" s="10">
        <v>3723</v>
      </c>
      <c r="D103" s="10">
        <v>1560</v>
      </c>
      <c r="E103" s="10">
        <v>1668</v>
      </c>
      <c r="F103" s="10">
        <v>217</v>
      </c>
      <c r="G103" s="10">
        <v>14</v>
      </c>
      <c r="H103" s="10">
        <v>6</v>
      </c>
      <c r="I103" s="10">
        <v>36</v>
      </c>
      <c r="J103" s="10">
        <v>49</v>
      </c>
      <c r="K103" s="10">
        <v>15</v>
      </c>
      <c r="L103" s="10">
        <v>50</v>
      </c>
      <c r="M103" s="10">
        <v>107</v>
      </c>
      <c r="N103" s="10">
        <v>1</v>
      </c>
      <c r="O103" s="10">
        <v>0</v>
      </c>
      <c r="P103" s="10">
        <v>2163</v>
      </c>
      <c r="Q103" s="10">
        <v>58.1</v>
      </c>
      <c r="R103" s="10">
        <v>1956</v>
      </c>
      <c r="S103" s="10">
        <v>52.54</v>
      </c>
    </row>
    <row r="104" spans="1:19" x14ac:dyDescent="0.25">
      <c r="A104" s="108" t="s">
        <v>37</v>
      </c>
      <c r="B104" s="109"/>
      <c r="C104" s="21">
        <v>90742</v>
      </c>
      <c r="D104" s="21">
        <v>31351</v>
      </c>
      <c r="E104" s="21">
        <v>22729</v>
      </c>
      <c r="F104" s="21">
        <v>14186</v>
      </c>
      <c r="G104" s="21">
        <v>13303</v>
      </c>
      <c r="H104" s="21">
        <v>176</v>
      </c>
      <c r="I104" s="21">
        <v>929</v>
      </c>
      <c r="J104" s="21">
        <v>2022</v>
      </c>
      <c r="K104" s="21">
        <v>280</v>
      </c>
      <c r="L104" s="21">
        <v>1681</v>
      </c>
      <c r="M104" s="21">
        <v>3997</v>
      </c>
      <c r="N104" s="21">
        <v>77</v>
      </c>
      <c r="O104" s="21">
        <v>11</v>
      </c>
      <c r="P104" s="21">
        <v>59391</v>
      </c>
      <c r="Q104" s="22">
        <v>65.450397831213778</v>
      </c>
      <c r="R104" s="21">
        <v>51603</v>
      </c>
      <c r="S104" s="22">
        <v>56.867823058782044</v>
      </c>
    </row>
    <row r="105" spans="1:19" x14ac:dyDescent="0.25">
      <c r="A105" s="19"/>
      <c r="B105" s="19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4"/>
      <c r="R105" s="23"/>
      <c r="S105" s="24"/>
    </row>
    <row r="106" spans="1:19" x14ac:dyDescent="0.25">
      <c r="A106" s="19"/>
      <c r="B106" s="19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4"/>
      <c r="R106" s="23"/>
      <c r="S106" s="24"/>
    </row>
    <row r="107" spans="1:19" x14ac:dyDescent="0.25">
      <c r="A107" s="19"/>
      <c r="B107" s="19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4"/>
      <c r="R107" s="23"/>
      <c r="S107" s="24"/>
    </row>
    <row r="108" spans="1:19" x14ac:dyDescent="0.25">
      <c r="A108" s="19"/>
      <c r="B108" s="19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4"/>
      <c r="R108" s="23"/>
      <c r="S108" s="24"/>
    </row>
    <row r="109" spans="1:19" x14ac:dyDescent="0.25">
      <c r="A109" s="19"/>
      <c r="B109" s="19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4"/>
      <c r="R109" s="23"/>
      <c r="S109" s="24"/>
    </row>
    <row r="110" spans="1:19" x14ac:dyDescent="0.25">
      <c r="A110" s="19"/>
      <c r="B110" s="19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4"/>
      <c r="R110" s="23"/>
      <c r="S110" s="24"/>
    </row>
    <row r="111" spans="1:19" x14ac:dyDescent="0.25">
      <c r="A111" s="19"/>
      <c r="B111" s="19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4"/>
      <c r="R111" s="23"/>
      <c r="S111" s="24"/>
    </row>
    <row r="112" spans="1:19" x14ac:dyDescent="0.25">
      <c r="A112" s="19"/>
      <c r="B112" s="19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4"/>
      <c r="R112" s="23"/>
      <c r="S112" s="24"/>
    </row>
    <row r="113" spans="1:20" x14ac:dyDescent="0.25">
      <c r="A113" s="19"/>
      <c r="B113" s="19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4"/>
      <c r="R113" s="23"/>
      <c r="S113" s="24"/>
    </row>
    <row r="114" spans="1:20" x14ac:dyDescent="0.25">
      <c r="A114" s="19"/>
      <c r="B114" s="19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4"/>
      <c r="R114" s="23"/>
      <c r="S114" s="24"/>
    </row>
    <row r="115" spans="1:20" x14ac:dyDescent="0.25">
      <c r="A115" s="19"/>
      <c r="B115" s="19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4"/>
      <c r="R115" s="23"/>
      <c r="S115" s="24"/>
    </row>
    <row r="116" spans="1:20" x14ac:dyDescent="0.25">
      <c r="A116" s="19"/>
      <c r="B116" s="19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4"/>
      <c r="R116" s="23"/>
      <c r="S116" s="24"/>
    </row>
    <row r="117" spans="1:20" x14ac:dyDescent="0.25">
      <c r="A117" s="19"/>
      <c r="B117" s="19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4"/>
      <c r="R117" s="23"/>
      <c r="S117" s="24"/>
    </row>
    <row r="118" spans="1:20" x14ac:dyDescent="0.25">
      <c r="A118" s="19"/>
      <c r="B118" s="19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4"/>
      <c r="R118" s="23"/>
      <c r="S118" s="24"/>
    </row>
    <row r="119" spans="1:20" x14ac:dyDescent="0.25">
      <c r="A119" s="19"/>
      <c r="B119" s="19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4"/>
      <c r="R119" s="23"/>
      <c r="S119" s="24"/>
    </row>
    <row r="120" spans="1:20" x14ac:dyDescent="0.25">
      <c r="A120" s="19"/>
      <c r="B120" s="19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4"/>
      <c r="R120" s="23"/>
      <c r="S120" s="24"/>
    </row>
    <row r="121" spans="1:20" x14ac:dyDescent="0.25">
      <c r="A121" s="19"/>
      <c r="B121" s="19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4"/>
      <c r="R121" s="23"/>
      <c r="S121" s="24"/>
    </row>
    <row r="122" spans="1:20" ht="18.75" x14ac:dyDescent="0.3">
      <c r="A122" s="105" t="s">
        <v>38</v>
      </c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</row>
    <row r="123" spans="1:20" ht="18.75" x14ac:dyDescent="0.3">
      <c r="A123" s="110" t="s">
        <v>73</v>
      </c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</row>
    <row r="124" spans="1:20" x14ac:dyDescent="0.25">
      <c r="A124" s="12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</row>
    <row r="125" spans="1:20" x14ac:dyDescent="0.25">
      <c r="A125" s="98" t="s">
        <v>0</v>
      </c>
      <c r="B125" s="98" t="s">
        <v>1</v>
      </c>
      <c r="C125" s="98" t="s">
        <v>74</v>
      </c>
      <c r="D125" s="98"/>
      <c r="E125" s="98"/>
      <c r="F125" s="101" t="s">
        <v>55</v>
      </c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3"/>
      <c r="R125" s="98" t="s">
        <v>56</v>
      </c>
      <c r="S125" s="98"/>
      <c r="T125" s="98"/>
    </row>
    <row r="126" spans="1:20" ht="15" customHeight="1" x14ac:dyDescent="0.25">
      <c r="A126" s="98"/>
      <c r="B126" s="98"/>
      <c r="C126" s="98" t="s">
        <v>75</v>
      </c>
      <c r="D126" s="98" t="s">
        <v>11</v>
      </c>
      <c r="E126" s="98" t="s">
        <v>12</v>
      </c>
      <c r="F126" s="98" t="s">
        <v>57</v>
      </c>
      <c r="G126" s="98" t="s">
        <v>58</v>
      </c>
      <c r="H126" s="98" t="s">
        <v>59</v>
      </c>
      <c r="I126" s="98" t="s">
        <v>60</v>
      </c>
      <c r="J126" s="98" t="s">
        <v>61</v>
      </c>
      <c r="K126" s="98" t="s">
        <v>62</v>
      </c>
      <c r="L126" s="98" t="s">
        <v>63</v>
      </c>
      <c r="M126" s="98" t="s">
        <v>64</v>
      </c>
      <c r="N126" s="98" t="s">
        <v>65</v>
      </c>
      <c r="O126" s="98" t="s">
        <v>66</v>
      </c>
      <c r="P126" s="98" t="s">
        <v>67</v>
      </c>
      <c r="Q126" s="98" t="s">
        <v>68</v>
      </c>
      <c r="R126" s="98" t="s">
        <v>69</v>
      </c>
      <c r="S126" s="98"/>
      <c r="T126" s="61"/>
    </row>
    <row r="127" spans="1:20" ht="25.5" x14ac:dyDescent="0.25">
      <c r="A127" s="99"/>
      <c r="B127" s="99"/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3" t="s">
        <v>71</v>
      </c>
      <c r="S127" s="3" t="s">
        <v>72</v>
      </c>
      <c r="T127" s="3" t="s">
        <v>72</v>
      </c>
    </row>
    <row r="128" spans="1:20" x14ac:dyDescent="0.25">
      <c r="A128" s="5">
        <v>1</v>
      </c>
      <c r="B128" s="6" t="s">
        <v>17</v>
      </c>
      <c r="C128" s="6">
        <v>4692</v>
      </c>
      <c r="D128" s="6">
        <v>2743</v>
      </c>
      <c r="E128" s="6">
        <v>1949</v>
      </c>
      <c r="F128" s="6">
        <v>1208</v>
      </c>
      <c r="G128" s="6">
        <v>2616</v>
      </c>
      <c r="H128" s="6">
        <v>202</v>
      </c>
      <c r="I128" s="6">
        <v>240</v>
      </c>
      <c r="J128" s="6">
        <v>5</v>
      </c>
      <c r="K128" s="6">
        <v>13</v>
      </c>
      <c r="L128" s="6">
        <v>117</v>
      </c>
      <c r="M128" s="6">
        <v>6</v>
      </c>
      <c r="N128" s="6">
        <v>82</v>
      </c>
      <c r="O128" s="6">
        <v>201</v>
      </c>
      <c r="P128" s="6">
        <v>2</v>
      </c>
      <c r="Q128" s="6">
        <v>0</v>
      </c>
      <c r="R128" s="6">
        <v>3484</v>
      </c>
      <c r="S128" s="6">
        <v>74.25</v>
      </c>
      <c r="T128" s="6">
        <v>65.69</v>
      </c>
    </row>
    <row r="129" spans="1:20" x14ac:dyDescent="0.25">
      <c r="A129" s="7">
        <v>2</v>
      </c>
      <c r="B129" s="8" t="s">
        <v>18</v>
      </c>
      <c r="C129" s="8">
        <v>8602</v>
      </c>
      <c r="D129" s="8">
        <v>5619</v>
      </c>
      <c r="E129" s="8">
        <v>2983</v>
      </c>
      <c r="F129" s="8">
        <v>4900</v>
      </c>
      <c r="G129" s="8">
        <v>2472</v>
      </c>
      <c r="H129" s="8">
        <v>6</v>
      </c>
      <c r="I129" s="8">
        <v>365</v>
      </c>
      <c r="J129" s="8">
        <v>19</v>
      </c>
      <c r="K129" s="8">
        <v>103</v>
      </c>
      <c r="L129" s="8">
        <v>182</v>
      </c>
      <c r="M129" s="8">
        <v>45</v>
      </c>
      <c r="N129" s="8">
        <v>161</v>
      </c>
      <c r="O129" s="8">
        <v>343</v>
      </c>
      <c r="P129" s="8">
        <v>6</v>
      </c>
      <c r="Q129" s="8">
        <v>0</v>
      </c>
      <c r="R129" s="8">
        <v>3702</v>
      </c>
      <c r="S129" s="8">
        <v>43.04</v>
      </c>
      <c r="T129" s="8">
        <v>34.99</v>
      </c>
    </row>
    <row r="130" spans="1:20" x14ac:dyDescent="0.25">
      <c r="A130" s="7">
        <v>3</v>
      </c>
      <c r="B130" s="8" t="s">
        <v>19</v>
      </c>
      <c r="C130" s="8">
        <v>3775</v>
      </c>
      <c r="D130" s="8">
        <v>2276</v>
      </c>
      <c r="E130" s="8">
        <v>1499</v>
      </c>
      <c r="F130" s="8">
        <v>2157</v>
      </c>
      <c r="G130" s="8">
        <v>1217</v>
      </c>
      <c r="H130" s="8">
        <v>2</v>
      </c>
      <c r="I130" s="8">
        <v>35</v>
      </c>
      <c r="J130" s="8">
        <v>33</v>
      </c>
      <c r="K130" s="8">
        <v>28</v>
      </c>
      <c r="L130" s="8">
        <v>74</v>
      </c>
      <c r="M130" s="8">
        <v>5</v>
      </c>
      <c r="N130" s="8">
        <v>64</v>
      </c>
      <c r="O130" s="8">
        <v>160</v>
      </c>
      <c r="P130" s="8">
        <v>0</v>
      </c>
      <c r="Q130" s="8">
        <v>0</v>
      </c>
      <c r="R130" s="8">
        <v>1618</v>
      </c>
      <c r="S130" s="8">
        <v>42.86</v>
      </c>
      <c r="T130" s="8">
        <v>34.97</v>
      </c>
    </row>
    <row r="131" spans="1:20" x14ac:dyDescent="0.25">
      <c r="A131" s="7">
        <v>4</v>
      </c>
      <c r="B131" s="8" t="s">
        <v>20</v>
      </c>
      <c r="C131" s="8">
        <v>4914</v>
      </c>
      <c r="D131" s="8">
        <v>3079</v>
      </c>
      <c r="E131" s="8">
        <v>1835</v>
      </c>
      <c r="F131" s="8">
        <v>826</v>
      </c>
      <c r="G131" s="8">
        <v>1123</v>
      </c>
      <c r="H131" s="8">
        <v>281</v>
      </c>
      <c r="I131" s="8">
        <v>2401</v>
      </c>
      <c r="J131" s="8">
        <v>0</v>
      </c>
      <c r="K131" s="8">
        <v>29</v>
      </c>
      <c r="L131" s="8">
        <v>86</v>
      </c>
      <c r="M131" s="8">
        <v>13</v>
      </c>
      <c r="N131" s="8">
        <v>51</v>
      </c>
      <c r="O131" s="8">
        <v>101</v>
      </c>
      <c r="P131" s="8">
        <v>3</v>
      </c>
      <c r="Q131" s="8">
        <v>0</v>
      </c>
      <c r="R131" s="8">
        <v>4088</v>
      </c>
      <c r="S131" s="8">
        <v>83.19</v>
      </c>
      <c r="T131" s="8">
        <v>78.290000000000006</v>
      </c>
    </row>
    <row r="132" spans="1:20" x14ac:dyDescent="0.25">
      <c r="A132" s="7">
        <v>5</v>
      </c>
      <c r="B132" s="8" t="s">
        <v>21</v>
      </c>
      <c r="C132" s="8">
        <v>4825</v>
      </c>
      <c r="D132" s="8">
        <v>2854</v>
      </c>
      <c r="E132" s="8">
        <v>1971</v>
      </c>
      <c r="F132" s="8">
        <v>388</v>
      </c>
      <c r="G132" s="8">
        <v>639</v>
      </c>
      <c r="H132" s="8">
        <v>1920</v>
      </c>
      <c r="I132" s="8">
        <v>1059</v>
      </c>
      <c r="J132" s="8">
        <v>11</v>
      </c>
      <c r="K132" s="8">
        <v>66</v>
      </c>
      <c r="L132" s="8">
        <v>181</v>
      </c>
      <c r="M132" s="8">
        <v>28</v>
      </c>
      <c r="N132" s="8">
        <v>135</v>
      </c>
      <c r="O132" s="8">
        <v>387</v>
      </c>
      <c r="P132" s="8">
        <v>10</v>
      </c>
      <c r="Q132" s="8">
        <v>1</v>
      </c>
      <c r="R132" s="8">
        <v>4437</v>
      </c>
      <c r="S132" s="8">
        <v>91.96</v>
      </c>
      <c r="T132" s="8">
        <v>77.16</v>
      </c>
    </row>
    <row r="133" spans="1:20" x14ac:dyDescent="0.25">
      <c r="A133" s="7">
        <v>6</v>
      </c>
      <c r="B133" s="8" t="s">
        <v>22</v>
      </c>
      <c r="C133" s="8">
        <v>2954</v>
      </c>
      <c r="D133" s="8">
        <v>1839</v>
      </c>
      <c r="E133" s="8">
        <v>1115</v>
      </c>
      <c r="F133" s="8">
        <v>930</v>
      </c>
      <c r="G133" s="8">
        <v>322</v>
      </c>
      <c r="H133" s="8">
        <v>234</v>
      </c>
      <c r="I133" s="8">
        <v>1320</v>
      </c>
      <c r="J133" s="8">
        <v>1</v>
      </c>
      <c r="K133" s="8">
        <v>7</v>
      </c>
      <c r="L133" s="8">
        <v>32</v>
      </c>
      <c r="M133" s="8">
        <v>5</v>
      </c>
      <c r="N133" s="8">
        <v>30</v>
      </c>
      <c r="O133" s="8">
        <v>71</v>
      </c>
      <c r="P133" s="8">
        <v>2</v>
      </c>
      <c r="Q133" s="8">
        <v>0</v>
      </c>
      <c r="R133" s="8">
        <v>2024</v>
      </c>
      <c r="S133" s="8">
        <v>68.52</v>
      </c>
      <c r="T133" s="8">
        <v>63.95</v>
      </c>
    </row>
    <row r="134" spans="1:20" x14ac:dyDescent="0.25">
      <c r="A134" s="7">
        <v>7</v>
      </c>
      <c r="B134" s="8" t="s">
        <v>23</v>
      </c>
      <c r="C134" s="8">
        <v>2450</v>
      </c>
      <c r="D134" s="8">
        <v>1351</v>
      </c>
      <c r="E134" s="8">
        <v>1099</v>
      </c>
      <c r="F134" s="8">
        <v>854</v>
      </c>
      <c r="G134" s="8">
        <v>730</v>
      </c>
      <c r="H134" s="8">
        <v>93</v>
      </c>
      <c r="I134" s="8">
        <v>350</v>
      </c>
      <c r="J134" s="8">
        <v>5</v>
      </c>
      <c r="K134" s="8">
        <v>47</v>
      </c>
      <c r="L134" s="8">
        <v>104</v>
      </c>
      <c r="M134" s="8">
        <v>25</v>
      </c>
      <c r="N134" s="8">
        <v>83</v>
      </c>
      <c r="O134" s="8">
        <v>156</v>
      </c>
      <c r="P134" s="8">
        <v>3</v>
      </c>
      <c r="Q134" s="8">
        <v>0</v>
      </c>
      <c r="R134" s="8">
        <v>1596</v>
      </c>
      <c r="S134" s="8">
        <v>65.14</v>
      </c>
      <c r="T134" s="8">
        <v>51.02</v>
      </c>
    </row>
    <row r="135" spans="1:20" x14ac:dyDescent="0.25">
      <c r="A135" s="7">
        <v>8</v>
      </c>
      <c r="B135" s="8" t="s">
        <v>24</v>
      </c>
      <c r="C135" s="8">
        <v>2823</v>
      </c>
      <c r="D135" s="8">
        <v>1595</v>
      </c>
      <c r="E135" s="8">
        <v>1228</v>
      </c>
      <c r="F135" s="8">
        <v>1400</v>
      </c>
      <c r="G135" s="8">
        <v>719</v>
      </c>
      <c r="H135" s="8">
        <v>17</v>
      </c>
      <c r="I135" s="8">
        <v>344</v>
      </c>
      <c r="J135" s="8">
        <v>0</v>
      </c>
      <c r="K135" s="8">
        <v>53</v>
      </c>
      <c r="L135" s="8">
        <v>77</v>
      </c>
      <c r="M135" s="8">
        <v>10</v>
      </c>
      <c r="N135" s="8">
        <v>65</v>
      </c>
      <c r="O135" s="8">
        <v>136</v>
      </c>
      <c r="P135" s="8">
        <v>2</v>
      </c>
      <c r="Q135" s="8">
        <v>0</v>
      </c>
      <c r="R135" s="8">
        <v>1423</v>
      </c>
      <c r="S135" s="8">
        <v>50.41</v>
      </c>
      <c r="T135" s="8">
        <v>40.49</v>
      </c>
    </row>
    <row r="136" spans="1:20" x14ac:dyDescent="0.25">
      <c r="A136" s="7">
        <v>9</v>
      </c>
      <c r="B136" s="8" t="s">
        <v>25</v>
      </c>
      <c r="C136" s="8">
        <v>4846</v>
      </c>
      <c r="D136" s="8">
        <v>3059</v>
      </c>
      <c r="E136" s="8">
        <v>1787</v>
      </c>
      <c r="F136" s="8">
        <v>2256</v>
      </c>
      <c r="G136" s="8">
        <v>1583</v>
      </c>
      <c r="H136" s="8">
        <v>2</v>
      </c>
      <c r="I136" s="8">
        <v>340</v>
      </c>
      <c r="J136" s="8">
        <v>2</v>
      </c>
      <c r="K136" s="8">
        <v>75</v>
      </c>
      <c r="L136" s="8">
        <v>110</v>
      </c>
      <c r="M136" s="8">
        <v>22</v>
      </c>
      <c r="N136" s="8">
        <v>152</v>
      </c>
      <c r="O136" s="8">
        <v>296</v>
      </c>
      <c r="P136" s="8">
        <v>8</v>
      </c>
      <c r="Q136" s="8">
        <v>0</v>
      </c>
      <c r="R136" s="8">
        <v>2590</v>
      </c>
      <c r="S136" s="8">
        <v>53.45</v>
      </c>
      <c r="T136" s="8">
        <v>41.77</v>
      </c>
    </row>
    <row r="137" spans="1:20" x14ac:dyDescent="0.25">
      <c r="A137" s="7">
        <v>10</v>
      </c>
      <c r="B137" s="8" t="s">
        <v>26</v>
      </c>
      <c r="C137" s="8">
        <v>4447</v>
      </c>
      <c r="D137" s="8">
        <v>2589</v>
      </c>
      <c r="E137" s="8">
        <v>1858</v>
      </c>
      <c r="F137" s="8">
        <v>92</v>
      </c>
      <c r="G137" s="8">
        <v>12</v>
      </c>
      <c r="H137" s="8">
        <v>3736</v>
      </c>
      <c r="I137" s="8">
        <v>84</v>
      </c>
      <c r="J137" s="8">
        <v>23</v>
      </c>
      <c r="K137" s="8">
        <v>103</v>
      </c>
      <c r="L137" s="8">
        <v>80</v>
      </c>
      <c r="M137" s="8">
        <v>8</v>
      </c>
      <c r="N137" s="8">
        <v>88</v>
      </c>
      <c r="O137" s="8">
        <v>218</v>
      </c>
      <c r="P137" s="8">
        <v>2</v>
      </c>
      <c r="Q137" s="8">
        <v>1</v>
      </c>
      <c r="R137" s="8">
        <v>4355</v>
      </c>
      <c r="S137" s="8">
        <v>97.93</v>
      </c>
      <c r="T137" s="8">
        <v>89.18</v>
      </c>
    </row>
    <row r="138" spans="1:20" x14ac:dyDescent="0.25">
      <c r="A138" s="7">
        <v>11</v>
      </c>
      <c r="B138" s="8" t="s">
        <v>27</v>
      </c>
      <c r="C138" s="8">
        <v>1882</v>
      </c>
      <c r="D138" s="8">
        <v>1153</v>
      </c>
      <c r="E138" s="8">
        <v>729</v>
      </c>
      <c r="F138" s="8">
        <v>920</v>
      </c>
      <c r="G138" s="8">
        <v>646</v>
      </c>
      <c r="H138" s="8">
        <v>5</v>
      </c>
      <c r="I138" s="8">
        <v>41</v>
      </c>
      <c r="J138" s="8">
        <v>0</v>
      </c>
      <c r="K138" s="8">
        <v>12</v>
      </c>
      <c r="L138" s="8">
        <v>63</v>
      </c>
      <c r="M138" s="8">
        <v>11</v>
      </c>
      <c r="N138" s="8">
        <v>46</v>
      </c>
      <c r="O138" s="8">
        <v>134</v>
      </c>
      <c r="P138" s="8">
        <v>4</v>
      </c>
      <c r="Q138" s="8">
        <v>0</v>
      </c>
      <c r="R138" s="8">
        <v>962</v>
      </c>
      <c r="S138" s="8">
        <v>51.12</v>
      </c>
      <c r="T138" s="8">
        <v>37.99</v>
      </c>
    </row>
    <row r="139" spans="1:20" x14ac:dyDescent="0.25">
      <c r="A139" s="7">
        <v>12</v>
      </c>
      <c r="B139" s="8" t="s">
        <v>28</v>
      </c>
      <c r="C139" s="8">
        <v>2971</v>
      </c>
      <c r="D139" s="8">
        <v>1958</v>
      </c>
      <c r="E139" s="8">
        <v>1013</v>
      </c>
      <c r="F139" s="8">
        <v>1352</v>
      </c>
      <c r="G139" s="8">
        <v>1215</v>
      </c>
      <c r="H139" s="8">
        <v>203</v>
      </c>
      <c r="I139" s="8">
        <v>20</v>
      </c>
      <c r="J139" s="8">
        <v>8</v>
      </c>
      <c r="K139" s="8">
        <v>4</v>
      </c>
      <c r="L139" s="8">
        <v>66</v>
      </c>
      <c r="M139" s="8">
        <v>2</v>
      </c>
      <c r="N139" s="8">
        <v>29</v>
      </c>
      <c r="O139" s="8">
        <v>71</v>
      </c>
      <c r="P139" s="8">
        <v>0</v>
      </c>
      <c r="Q139" s="8">
        <v>1</v>
      </c>
      <c r="R139" s="8">
        <v>1619</v>
      </c>
      <c r="S139" s="8">
        <v>54.49</v>
      </c>
      <c r="T139" s="8">
        <v>48.87</v>
      </c>
    </row>
    <row r="140" spans="1:20" x14ac:dyDescent="0.25">
      <c r="A140" s="7">
        <v>13</v>
      </c>
      <c r="B140" s="8" t="s">
        <v>29</v>
      </c>
      <c r="C140" s="8">
        <v>5628</v>
      </c>
      <c r="D140" s="8">
        <v>3186</v>
      </c>
      <c r="E140" s="8">
        <v>2442</v>
      </c>
      <c r="F140" s="8">
        <v>395</v>
      </c>
      <c r="G140" s="8">
        <v>183</v>
      </c>
      <c r="H140" s="8">
        <v>2674</v>
      </c>
      <c r="I140" s="8">
        <v>740</v>
      </c>
      <c r="J140" s="8">
        <v>33</v>
      </c>
      <c r="K140" s="8">
        <v>147</v>
      </c>
      <c r="L140" s="8">
        <v>334</v>
      </c>
      <c r="M140" s="8">
        <v>16</v>
      </c>
      <c r="N140" s="8">
        <v>221</v>
      </c>
      <c r="O140" s="8">
        <v>855</v>
      </c>
      <c r="P140" s="8">
        <v>26</v>
      </c>
      <c r="Q140" s="8">
        <v>4</v>
      </c>
      <c r="R140" s="8">
        <v>5233</v>
      </c>
      <c r="S140" s="8">
        <v>92.98</v>
      </c>
      <c r="T140" s="8">
        <v>67.400000000000006</v>
      </c>
    </row>
    <row r="141" spans="1:20" x14ac:dyDescent="0.25">
      <c r="A141" s="7">
        <v>14</v>
      </c>
      <c r="B141" s="8" t="s">
        <v>30</v>
      </c>
      <c r="C141" s="8">
        <v>3819</v>
      </c>
      <c r="D141" s="8">
        <v>2277</v>
      </c>
      <c r="E141" s="8">
        <v>1542</v>
      </c>
      <c r="F141" s="8">
        <v>1284</v>
      </c>
      <c r="G141" s="8">
        <v>1395</v>
      </c>
      <c r="H141" s="8">
        <v>508</v>
      </c>
      <c r="I141" s="8">
        <v>300</v>
      </c>
      <c r="J141" s="8">
        <v>2</v>
      </c>
      <c r="K141" s="8">
        <v>65</v>
      </c>
      <c r="L141" s="8">
        <v>73</v>
      </c>
      <c r="M141" s="8">
        <v>22</v>
      </c>
      <c r="N141" s="8">
        <v>37</v>
      </c>
      <c r="O141" s="8">
        <v>131</v>
      </c>
      <c r="P141" s="8">
        <v>2</v>
      </c>
      <c r="Q141" s="8">
        <v>0</v>
      </c>
      <c r="R141" s="8">
        <v>2535</v>
      </c>
      <c r="S141" s="8">
        <v>66.38</v>
      </c>
      <c r="T141" s="8">
        <v>60.02</v>
      </c>
    </row>
    <row r="142" spans="1:20" x14ac:dyDescent="0.25">
      <c r="A142" s="7">
        <v>15</v>
      </c>
      <c r="B142" s="8" t="s">
        <v>31</v>
      </c>
      <c r="C142" s="8">
        <v>2813</v>
      </c>
      <c r="D142" s="8">
        <v>1642</v>
      </c>
      <c r="E142" s="8">
        <v>1171</v>
      </c>
      <c r="F142" s="8">
        <v>95</v>
      </c>
      <c r="G142" s="8">
        <v>6</v>
      </c>
      <c r="H142" s="8">
        <v>1090</v>
      </c>
      <c r="I142" s="8">
        <v>1526</v>
      </c>
      <c r="J142" s="8">
        <v>0</v>
      </c>
      <c r="K142" s="8">
        <v>15</v>
      </c>
      <c r="L142" s="8">
        <v>16</v>
      </c>
      <c r="M142" s="8">
        <v>0</v>
      </c>
      <c r="N142" s="8">
        <v>33</v>
      </c>
      <c r="O142" s="8">
        <v>32</v>
      </c>
      <c r="P142" s="8">
        <v>0</v>
      </c>
      <c r="Q142" s="8">
        <v>0</v>
      </c>
      <c r="R142" s="8">
        <v>2718</v>
      </c>
      <c r="S142" s="8">
        <v>96.62</v>
      </c>
      <c r="T142" s="8">
        <v>93.74</v>
      </c>
    </row>
    <row r="143" spans="1:20" x14ac:dyDescent="0.25">
      <c r="A143" s="7">
        <v>16</v>
      </c>
      <c r="B143" s="8" t="s">
        <v>32</v>
      </c>
      <c r="C143" s="8">
        <v>4163</v>
      </c>
      <c r="D143" s="8">
        <v>2301</v>
      </c>
      <c r="E143" s="8">
        <v>1862</v>
      </c>
      <c r="F143" s="8">
        <v>836</v>
      </c>
      <c r="G143" s="8">
        <v>853</v>
      </c>
      <c r="H143" s="8">
        <v>347</v>
      </c>
      <c r="I143" s="8">
        <v>1927</v>
      </c>
      <c r="J143" s="8">
        <v>8</v>
      </c>
      <c r="K143" s="8">
        <v>23</v>
      </c>
      <c r="L143" s="8">
        <v>47</v>
      </c>
      <c r="M143" s="8">
        <v>8</v>
      </c>
      <c r="N143" s="8">
        <v>47</v>
      </c>
      <c r="O143" s="8">
        <v>67</v>
      </c>
      <c r="P143" s="8">
        <v>0</v>
      </c>
      <c r="Q143" s="8">
        <v>0</v>
      </c>
      <c r="R143" s="8">
        <v>3327</v>
      </c>
      <c r="S143" s="8">
        <v>79.92</v>
      </c>
      <c r="T143" s="8">
        <v>76.05</v>
      </c>
    </row>
    <row r="144" spans="1:20" x14ac:dyDescent="0.25">
      <c r="A144" s="7">
        <v>17</v>
      </c>
      <c r="B144" s="8" t="s">
        <v>33</v>
      </c>
      <c r="C144" s="8">
        <v>2286</v>
      </c>
      <c r="D144" s="8">
        <v>1319</v>
      </c>
      <c r="E144" s="8">
        <v>967</v>
      </c>
      <c r="F144" s="8">
        <v>856</v>
      </c>
      <c r="G144" s="8">
        <v>675</v>
      </c>
      <c r="H144" s="8">
        <v>9</v>
      </c>
      <c r="I144" s="8">
        <v>560</v>
      </c>
      <c r="J144" s="8">
        <v>0</v>
      </c>
      <c r="K144" s="8">
        <v>19</v>
      </c>
      <c r="L144" s="8">
        <v>50</v>
      </c>
      <c r="M144" s="8">
        <v>6</v>
      </c>
      <c r="N144" s="8">
        <v>33</v>
      </c>
      <c r="O144" s="8">
        <v>78</v>
      </c>
      <c r="P144" s="8">
        <v>0</v>
      </c>
      <c r="Q144" s="8">
        <v>0</v>
      </c>
      <c r="R144" s="8">
        <v>1430</v>
      </c>
      <c r="S144" s="8">
        <v>62.55</v>
      </c>
      <c r="T144" s="8">
        <v>55.51</v>
      </c>
    </row>
    <row r="145" spans="1:29" x14ac:dyDescent="0.25">
      <c r="A145" s="7">
        <v>18</v>
      </c>
      <c r="B145" s="8" t="s">
        <v>34</v>
      </c>
      <c r="C145" s="8">
        <v>2778</v>
      </c>
      <c r="D145" s="8">
        <v>1554</v>
      </c>
      <c r="E145" s="8">
        <v>1224</v>
      </c>
      <c r="F145" s="8">
        <v>355</v>
      </c>
      <c r="G145" s="8">
        <v>1295</v>
      </c>
      <c r="H145" s="8">
        <v>472</v>
      </c>
      <c r="I145" s="8">
        <v>426</v>
      </c>
      <c r="J145" s="8">
        <v>7</v>
      </c>
      <c r="K145" s="8">
        <v>29</v>
      </c>
      <c r="L145" s="8">
        <v>55</v>
      </c>
      <c r="M145" s="8">
        <v>5</v>
      </c>
      <c r="N145" s="8">
        <v>30</v>
      </c>
      <c r="O145" s="8">
        <v>104</v>
      </c>
      <c r="P145" s="8">
        <v>0</v>
      </c>
      <c r="Q145" s="8">
        <v>0</v>
      </c>
      <c r="R145" s="8">
        <v>2423</v>
      </c>
      <c r="S145" s="8">
        <v>87.22</v>
      </c>
      <c r="T145" s="8">
        <v>80.42</v>
      </c>
    </row>
    <row r="146" spans="1:29" x14ac:dyDescent="0.25">
      <c r="A146" s="7">
        <v>19</v>
      </c>
      <c r="B146" s="8" t="s">
        <v>35</v>
      </c>
      <c r="C146" s="8">
        <v>4467</v>
      </c>
      <c r="D146" s="8">
        <v>2684</v>
      </c>
      <c r="E146" s="8">
        <v>1783</v>
      </c>
      <c r="F146" s="8">
        <v>1739</v>
      </c>
      <c r="G146" s="8">
        <v>2046</v>
      </c>
      <c r="H146" s="8">
        <v>17</v>
      </c>
      <c r="I146" s="8">
        <v>145</v>
      </c>
      <c r="J146" s="8">
        <v>4</v>
      </c>
      <c r="K146" s="8">
        <v>32</v>
      </c>
      <c r="L146" s="8">
        <v>99</v>
      </c>
      <c r="M146" s="8">
        <v>20</v>
      </c>
      <c r="N146" s="8">
        <v>150</v>
      </c>
      <c r="O146" s="8">
        <v>214</v>
      </c>
      <c r="P146" s="8">
        <v>1</v>
      </c>
      <c r="Q146" s="8">
        <v>0</v>
      </c>
      <c r="R146" s="8">
        <v>2728</v>
      </c>
      <c r="S146" s="8">
        <v>61.07</v>
      </c>
      <c r="T146" s="8">
        <v>50.68</v>
      </c>
    </row>
    <row r="147" spans="1:29" x14ac:dyDescent="0.25">
      <c r="A147" s="9">
        <v>20</v>
      </c>
      <c r="B147" s="10" t="s">
        <v>36</v>
      </c>
      <c r="C147" s="10">
        <v>3031</v>
      </c>
      <c r="D147" s="10">
        <v>1868</v>
      </c>
      <c r="E147" s="10">
        <v>1163</v>
      </c>
      <c r="F147" s="10">
        <v>958</v>
      </c>
      <c r="G147" s="10">
        <v>1593</v>
      </c>
      <c r="H147" s="10">
        <v>217</v>
      </c>
      <c r="I147" s="10">
        <v>11</v>
      </c>
      <c r="J147" s="10">
        <v>4</v>
      </c>
      <c r="K147" s="10">
        <v>35</v>
      </c>
      <c r="L147" s="10">
        <v>44</v>
      </c>
      <c r="M147" s="10">
        <v>15</v>
      </c>
      <c r="N147" s="10">
        <v>48</v>
      </c>
      <c r="O147" s="10">
        <v>105</v>
      </c>
      <c r="P147" s="10">
        <v>1</v>
      </c>
      <c r="Q147" s="10">
        <v>0</v>
      </c>
      <c r="R147" s="10">
        <v>2073</v>
      </c>
      <c r="S147" s="10">
        <v>68.39</v>
      </c>
      <c r="T147" s="10">
        <v>61.86</v>
      </c>
    </row>
    <row r="148" spans="1:29" x14ac:dyDescent="0.25">
      <c r="A148" s="108" t="s">
        <v>37</v>
      </c>
      <c r="B148" s="109"/>
      <c r="C148" s="25">
        <v>78166</v>
      </c>
      <c r="D148" s="25">
        <v>46946</v>
      </c>
      <c r="E148" s="21">
        <v>31220</v>
      </c>
      <c r="F148" s="21">
        <v>23801</v>
      </c>
      <c r="G148" s="21">
        <v>21340</v>
      </c>
      <c r="H148" s="21">
        <v>12035</v>
      </c>
      <c r="I148" s="21">
        <v>12234</v>
      </c>
      <c r="J148" s="21">
        <v>165</v>
      </c>
      <c r="K148" s="21">
        <v>905</v>
      </c>
      <c r="L148" s="21">
        <v>1890</v>
      </c>
      <c r="M148" s="21">
        <v>272</v>
      </c>
      <c r="N148" s="21">
        <v>1585</v>
      </c>
      <c r="O148" s="21">
        <v>3860</v>
      </c>
      <c r="P148" s="21">
        <v>72</v>
      </c>
      <c r="Q148" s="21">
        <v>7</v>
      </c>
      <c r="R148" s="21">
        <v>54365</v>
      </c>
      <c r="S148" s="26">
        <v>69.550699792748759</v>
      </c>
      <c r="T148" s="22">
        <v>60.065757490469004</v>
      </c>
      <c r="AB148">
        <f>D148/C148*100</f>
        <v>60.059360847427271</v>
      </c>
      <c r="AC148">
        <f>E148/D148*100</f>
        <v>66.501938397307541</v>
      </c>
    </row>
    <row r="149" spans="1:29" x14ac:dyDescent="0.25">
      <c r="A149" s="27"/>
      <c r="B149" s="19"/>
      <c r="C149" s="19"/>
      <c r="D149" s="19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8"/>
      <c r="T149" s="24"/>
    </row>
    <row r="150" spans="1:29" x14ac:dyDescent="0.25">
      <c r="A150" s="27"/>
      <c r="B150" s="19"/>
      <c r="C150" s="19"/>
      <c r="D150" s="19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8"/>
      <c r="T150" s="24"/>
    </row>
    <row r="151" spans="1:29" x14ac:dyDescent="0.25">
      <c r="A151" s="27"/>
      <c r="B151" s="19"/>
      <c r="C151" s="19"/>
      <c r="D151" s="19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8"/>
      <c r="T151" s="24"/>
    </row>
    <row r="152" spans="1:29" ht="33" customHeight="1" x14ac:dyDescent="0.25">
      <c r="A152" s="27"/>
      <c r="B152" s="19"/>
      <c r="C152" s="19"/>
      <c r="D152" s="19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8"/>
      <c r="T152" s="24"/>
    </row>
    <row r="153" spans="1:29" ht="47.25" customHeight="1" x14ac:dyDescent="0.25">
      <c r="A153" s="27"/>
      <c r="B153" s="19"/>
      <c r="C153" s="19"/>
      <c r="D153" s="19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8"/>
      <c r="T153" s="24"/>
    </row>
    <row r="154" spans="1:29" ht="27" customHeight="1" x14ac:dyDescent="0.25">
      <c r="A154" s="27"/>
      <c r="B154" s="19"/>
      <c r="C154" s="19"/>
      <c r="D154" s="19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8"/>
      <c r="T154" s="24"/>
    </row>
    <row r="155" spans="1:29" ht="18.75" x14ac:dyDescent="0.3">
      <c r="A155" s="97" t="s">
        <v>76</v>
      </c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</row>
    <row r="156" spans="1:29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29" ht="18.75" x14ac:dyDescent="0.3">
      <c r="A157" s="97" t="s">
        <v>77</v>
      </c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29"/>
      <c r="S157" s="29"/>
    </row>
    <row r="158" spans="1:29" ht="18.75" x14ac:dyDescent="0.3">
      <c r="A158" s="30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29"/>
      <c r="S158" s="29"/>
    </row>
    <row r="159" spans="1:29" x14ac:dyDescent="0.25">
      <c r="A159" s="111" t="s">
        <v>0</v>
      </c>
      <c r="B159" s="113" t="s">
        <v>1</v>
      </c>
      <c r="C159" s="111" t="s">
        <v>78</v>
      </c>
      <c r="D159" s="111" t="s">
        <v>79</v>
      </c>
      <c r="E159" s="111"/>
      <c r="F159" s="111"/>
      <c r="G159" s="111" t="s">
        <v>8</v>
      </c>
      <c r="H159" s="111"/>
      <c r="I159" s="111"/>
      <c r="J159" s="114" t="s">
        <v>80</v>
      </c>
      <c r="K159" s="114"/>
      <c r="L159" s="114"/>
      <c r="M159" s="114"/>
      <c r="N159" s="114"/>
      <c r="O159" s="114"/>
      <c r="P159" s="114"/>
      <c r="Q159" s="114"/>
      <c r="R159" s="2"/>
      <c r="S159" s="2"/>
    </row>
    <row r="160" spans="1:29" x14ac:dyDescent="0.25">
      <c r="A160" s="111"/>
      <c r="B160" s="113"/>
      <c r="C160" s="111"/>
      <c r="D160" s="111" t="s">
        <v>5</v>
      </c>
      <c r="E160" s="111" t="s">
        <v>6</v>
      </c>
      <c r="F160" s="111"/>
      <c r="G160" s="111" t="s">
        <v>5</v>
      </c>
      <c r="H160" s="111" t="s">
        <v>6</v>
      </c>
      <c r="I160" s="111"/>
      <c r="J160" s="98" t="s">
        <v>81</v>
      </c>
      <c r="K160" s="98"/>
      <c r="L160" s="98" t="s">
        <v>82</v>
      </c>
      <c r="M160" s="98"/>
      <c r="N160" s="98" t="s">
        <v>83</v>
      </c>
      <c r="O160" s="98"/>
      <c r="P160" s="98" t="s">
        <v>84</v>
      </c>
      <c r="Q160" s="98"/>
      <c r="R160" s="2"/>
      <c r="S160" s="2"/>
    </row>
    <row r="161" spans="1:19" ht="25.5" x14ac:dyDescent="0.25">
      <c r="A161" s="111"/>
      <c r="B161" s="113"/>
      <c r="C161" s="111"/>
      <c r="D161" s="111"/>
      <c r="E161" s="32" t="s">
        <v>11</v>
      </c>
      <c r="F161" s="32" t="s">
        <v>12</v>
      </c>
      <c r="G161" s="111"/>
      <c r="H161" s="32" t="s">
        <v>11</v>
      </c>
      <c r="I161" s="32" t="s">
        <v>12</v>
      </c>
      <c r="J161" s="16" t="s">
        <v>71</v>
      </c>
      <c r="K161" s="16" t="s">
        <v>72</v>
      </c>
      <c r="L161" s="16" t="s">
        <v>71</v>
      </c>
      <c r="M161" s="16" t="s">
        <v>72</v>
      </c>
      <c r="N161" s="16" t="s">
        <v>71</v>
      </c>
      <c r="O161" s="16" t="s">
        <v>72</v>
      </c>
      <c r="P161" s="16" t="s">
        <v>71</v>
      </c>
      <c r="Q161" s="16" t="s">
        <v>72</v>
      </c>
      <c r="R161" s="2"/>
      <c r="S161" s="2"/>
    </row>
    <row r="162" spans="1:19" x14ac:dyDescent="0.25">
      <c r="A162" s="5">
        <v>1</v>
      </c>
      <c r="B162" s="6" t="s">
        <v>17</v>
      </c>
      <c r="C162" s="6">
        <v>5514</v>
      </c>
      <c r="D162" s="6">
        <v>5514</v>
      </c>
      <c r="E162" s="6">
        <v>3078</v>
      </c>
      <c r="F162" s="6">
        <v>2436</v>
      </c>
      <c r="G162" s="6">
        <v>0</v>
      </c>
      <c r="H162" s="6">
        <v>0</v>
      </c>
      <c r="I162" s="6">
        <v>0</v>
      </c>
      <c r="J162" s="6">
        <v>1249</v>
      </c>
      <c r="K162" s="6">
        <v>22.65</v>
      </c>
      <c r="L162" s="6">
        <v>2357</v>
      </c>
      <c r="M162" s="6">
        <v>42.75</v>
      </c>
      <c r="N162" s="6">
        <v>1168</v>
      </c>
      <c r="O162" s="6">
        <v>21.18</v>
      </c>
      <c r="P162" s="6">
        <v>740</v>
      </c>
      <c r="Q162" s="6">
        <v>13.42</v>
      </c>
      <c r="R162" s="2"/>
      <c r="S162" s="33"/>
    </row>
    <row r="163" spans="1:19" x14ac:dyDescent="0.25">
      <c r="A163" s="7">
        <v>2</v>
      </c>
      <c r="B163" s="8" t="s">
        <v>18</v>
      </c>
      <c r="C163" s="8">
        <v>9209</v>
      </c>
      <c r="D163" s="8">
        <v>9207</v>
      </c>
      <c r="E163" s="8">
        <v>5891</v>
      </c>
      <c r="F163" s="8">
        <v>3316</v>
      </c>
      <c r="G163" s="8">
        <v>2</v>
      </c>
      <c r="H163" s="8">
        <v>1</v>
      </c>
      <c r="I163" s="8">
        <v>1</v>
      </c>
      <c r="J163" s="8">
        <v>2750</v>
      </c>
      <c r="K163" s="8">
        <v>29.87</v>
      </c>
      <c r="L163" s="8">
        <v>3619</v>
      </c>
      <c r="M163" s="8">
        <v>39.31</v>
      </c>
      <c r="N163" s="8">
        <v>1368</v>
      </c>
      <c r="O163" s="8">
        <v>14.86</v>
      </c>
      <c r="P163" s="8">
        <v>1470</v>
      </c>
      <c r="Q163" s="8">
        <v>15.97</v>
      </c>
      <c r="R163" s="2"/>
      <c r="S163" s="33"/>
    </row>
    <row r="164" spans="1:19" x14ac:dyDescent="0.25">
      <c r="A164" s="7">
        <v>3</v>
      </c>
      <c r="B164" s="8" t="s">
        <v>19</v>
      </c>
      <c r="C164" s="8">
        <v>4328</v>
      </c>
      <c r="D164" s="8">
        <v>4328</v>
      </c>
      <c r="E164" s="8">
        <v>2520</v>
      </c>
      <c r="F164" s="8">
        <v>1808</v>
      </c>
      <c r="G164" s="8">
        <v>0</v>
      </c>
      <c r="H164" s="8">
        <v>0</v>
      </c>
      <c r="I164" s="8">
        <v>0</v>
      </c>
      <c r="J164" s="8">
        <v>1300</v>
      </c>
      <c r="K164" s="8">
        <v>30.04</v>
      </c>
      <c r="L164" s="8">
        <v>1989</v>
      </c>
      <c r="M164" s="8">
        <v>45.96</v>
      </c>
      <c r="N164" s="8">
        <v>497</v>
      </c>
      <c r="O164" s="8">
        <v>11.48</v>
      </c>
      <c r="P164" s="8">
        <v>542</v>
      </c>
      <c r="Q164" s="8">
        <v>12.52</v>
      </c>
      <c r="R164" s="2"/>
      <c r="S164" s="33"/>
    </row>
    <row r="165" spans="1:19" x14ac:dyDescent="0.25">
      <c r="A165" s="7">
        <v>4</v>
      </c>
      <c r="B165" s="8" t="s">
        <v>20</v>
      </c>
      <c r="C165" s="8">
        <v>5612</v>
      </c>
      <c r="D165" s="8">
        <v>5611</v>
      </c>
      <c r="E165" s="8">
        <v>3401</v>
      </c>
      <c r="F165" s="8">
        <v>2210</v>
      </c>
      <c r="G165" s="8">
        <v>1</v>
      </c>
      <c r="H165" s="8">
        <v>0</v>
      </c>
      <c r="I165" s="8">
        <v>1</v>
      </c>
      <c r="J165" s="8">
        <v>1489</v>
      </c>
      <c r="K165" s="8">
        <v>26.54</v>
      </c>
      <c r="L165" s="8">
        <v>2382</v>
      </c>
      <c r="M165" s="8">
        <v>42.45</v>
      </c>
      <c r="N165" s="8">
        <v>1138</v>
      </c>
      <c r="O165" s="8">
        <v>20.28</v>
      </c>
      <c r="P165" s="8">
        <v>602</v>
      </c>
      <c r="Q165" s="8">
        <v>10.73</v>
      </c>
      <c r="R165" s="2"/>
      <c r="S165" s="33"/>
    </row>
    <row r="166" spans="1:19" x14ac:dyDescent="0.25">
      <c r="A166" s="7">
        <v>5</v>
      </c>
      <c r="B166" s="8" t="s">
        <v>21</v>
      </c>
      <c r="C166" s="8">
        <v>5570</v>
      </c>
      <c r="D166" s="8">
        <v>5570</v>
      </c>
      <c r="E166" s="8">
        <v>3197</v>
      </c>
      <c r="F166" s="8">
        <v>2373</v>
      </c>
      <c r="G166" s="8">
        <v>0</v>
      </c>
      <c r="H166" s="8">
        <v>0</v>
      </c>
      <c r="I166" s="8">
        <v>0</v>
      </c>
      <c r="J166" s="8">
        <v>816</v>
      </c>
      <c r="K166" s="8">
        <v>14.65</v>
      </c>
      <c r="L166" s="8">
        <v>2153</v>
      </c>
      <c r="M166" s="8">
        <v>38.65</v>
      </c>
      <c r="N166" s="8">
        <v>1312</v>
      </c>
      <c r="O166" s="8">
        <v>23.55</v>
      </c>
      <c r="P166" s="8">
        <v>1289</v>
      </c>
      <c r="Q166" s="8">
        <v>23.14</v>
      </c>
      <c r="R166" s="2"/>
      <c r="S166" s="33"/>
    </row>
    <row r="167" spans="1:19" x14ac:dyDescent="0.25">
      <c r="A167" s="7">
        <v>6</v>
      </c>
      <c r="B167" s="8" t="s">
        <v>22</v>
      </c>
      <c r="C167" s="8">
        <v>3277</v>
      </c>
      <c r="D167" s="8">
        <v>3277</v>
      </c>
      <c r="E167" s="8">
        <v>1968</v>
      </c>
      <c r="F167" s="8">
        <v>1309</v>
      </c>
      <c r="G167" s="8">
        <v>0</v>
      </c>
      <c r="H167" s="8">
        <v>0</v>
      </c>
      <c r="I167" s="8">
        <v>0</v>
      </c>
      <c r="J167" s="8">
        <v>1195</v>
      </c>
      <c r="K167" s="8">
        <v>36.47</v>
      </c>
      <c r="L167" s="8">
        <v>1227</v>
      </c>
      <c r="M167" s="8">
        <v>37.44</v>
      </c>
      <c r="N167" s="8">
        <v>496</v>
      </c>
      <c r="O167" s="8">
        <v>15.14</v>
      </c>
      <c r="P167" s="8">
        <v>359</v>
      </c>
      <c r="Q167" s="8">
        <v>10.96</v>
      </c>
      <c r="R167" s="2"/>
      <c r="S167" s="33"/>
    </row>
    <row r="168" spans="1:19" x14ac:dyDescent="0.25">
      <c r="A168" s="7">
        <v>7</v>
      </c>
      <c r="B168" s="8" t="s">
        <v>23</v>
      </c>
      <c r="C168" s="8">
        <v>2917</v>
      </c>
      <c r="D168" s="8">
        <v>2917</v>
      </c>
      <c r="E168" s="8">
        <v>1570</v>
      </c>
      <c r="F168" s="8">
        <v>1347</v>
      </c>
      <c r="G168" s="8">
        <v>0</v>
      </c>
      <c r="H168" s="8">
        <v>0</v>
      </c>
      <c r="I168" s="8">
        <v>0</v>
      </c>
      <c r="J168" s="8">
        <v>357</v>
      </c>
      <c r="K168" s="8">
        <v>12.24</v>
      </c>
      <c r="L168" s="8">
        <v>1019</v>
      </c>
      <c r="M168" s="8">
        <v>34.93</v>
      </c>
      <c r="N168" s="8">
        <v>856</v>
      </c>
      <c r="O168" s="8">
        <v>29.35</v>
      </c>
      <c r="P168" s="8">
        <v>685</v>
      </c>
      <c r="Q168" s="8">
        <v>23.48</v>
      </c>
      <c r="R168" s="2"/>
      <c r="S168" s="33"/>
    </row>
    <row r="169" spans="1:19" x14ac:dyDescent="0.25">
      <c r="A169" s="7">
        <v>8</v>
      </c>
      <c r="B169" s="8" t="s">
        <v>24</v>
      </c>
      <c r="C169" s="8">
        <v>3335</v>
      </c>
      <c r="D169" s="8">
        <v>3335</v>
      </c>
      <c r="E169" s="8">
        <v>1789</v>
      </c>
      <c r="F169" s="8">
        <v>1546</v>
      </c>
      <c r="G169" s="8">
        <v>0</v>
      </c>
      <c r="H169" s="8">
        <v>0</v>
      </c>
      <c r="I169" s="8">
        <v>0</v>
      </c>
      <c r="J169" s="8">
        <v>698</v>
      </c>
      <c r="K169" s="8">
        <v>20.93</v>
      </c>
      <c r="L169" s="8">
        <v>1384</v>
      </c>
      <c r="M169" s="8">
        <v>41.5</v>
      </c>
      <c r="N169" s="8">
        <v>648</v>
      </c>
      <c r="O169" s="8">
        <v>19.43</v>
      </c>
      <c r="P169" s="8">
        <v>605</v>
      </c>
      <c r="Q169" s="8">
        <v>18.14</v>
      </c>
      <c r="R169" s="2"/>
      <c r="S169" s="33"/>
    </row>
    <row r="170" spans="1:19" x14ac:dyDescent="0.25">
      <c r="A170" s="7">
        <v>9</v>
      </c>
      <c r="B170" s="8" t="s">
        <v>25</v>
      </c>
      <c r="C170" s="8">
        <v>5548</v>
      </c>
      <c r="D170" s="8">
        <v>5548</v>
      </c>
      <c r="E170" s="8">
        <v>3418</v>
      </c>
      <c r="F170" s="8">
        <v>2130</v>
      </c>
      <c r="G170" s="8">
        <v>0</v>
      </c>
      <c r="H170" s="8">
        <v>0</v>
      </c>
      <c r="I170" s="8">
        <v>0</v>
      </c>
      <c r="J170" s="8">
        <v>1350</v>
      </c>
      <c r="K170" s="8">
        <v>24.33</v>
      </c>
      <c r="L170" s="8">
        <v>1838</v>
      </c>
      <c r="M170" s="8">
        <v>33.130000000000003</v>
      </c>
      <c r="N170" s="8">
        <v>1235</v>
      </c>
      <c r="O170" s="8">
        <v>22.26</v>
      </c>
      <c r="P170" s="8">
        <v>1125</v>
      </c>
      <c r="Q170" s="8">
        <v>20.28</v>
      </c>
      <c r="R170" s="2"/>
      <c r="S170" s="33"/>
    </row>
    <row r="171" spans="1:19" x14ac:dyDescent="0.25">
      <c r="A171" s="7">
        <v>10</v>
      </c>
      <c r="B171" s="8" t="s">
        <v>26</v>
      </c>
      <c r="C171" s="8">
        <v>5263</v>
      </c>
      <c r="D171" s="8">
        <v>5261</v>
      </c>
      <c r="E171" s="8">
        <v>2952</v>
      </c>
      <c r="F171" s="8">
        <v>2309</v>
      </c>
      <c r="G171" s="8">
        <v>2</v>
      </c>
      <c r="H171" s="8">
        <v>1</v>
      </c>
      <c r="I171" s="8">
        <v>1</v>
      </c>
      <c r="J171" s="8">
        <v>901</v>
      </c>
      <c r="K171" s="8">
        <v>17.13</v>
      </c>
      <c r="L171" s="8">
        <v>2228</v>
      </c>
      <c r="M171" s="8">
        <v>42.35</v>
      </c>
      <c r="N171" s="8">
        <v>1202</v>
      </c>
      <c r="O171" s="8">
        <v>22.85</v>
      </c>
      <c r="P171" s="8">
        <v>930</v>
      </c>
      <c r="Q171" s="8">
        <v>17.68</v>
      </c>
      <c r="R171" s="2"/>
      <c r="S171" s="33"/>
    </row>
    <row r="172" spans="1:19" x14ac:dyDescent="0.25">
      <c r="A172" s="7">
        <v>11</v>
      </c>
      <c r="B172" s="8" t="s">
        <v>27</v>
      </c>
      <c r="C172" s="8">
        <v>2241</v>
      </c>
      <c r="D172" s="8">
        <v>2241</v>
      </c>
      <c r="E172" s="8">
        <v>1332</v>
      </c>
      <c r="F172" s="8">
        <v>909</v>
      </c>
      <c r="G172" s="8">
        <v>0</v>
      </c>
      <c r="H172" s="8">
        <v>0</v>
      </c>
      <c r="I172" s="8">
        <v>0</v>
      </c>
      <c r="J172" s="8">
        <v>240</v>
      </c>
      <c r="K172" s="8">
        <v>10.71</v>
      </c>
      <c r="L172" s="8">
        <v>961</v>
      </c>
      <c r="M172" s="8">
        <v>42.88</v>
      </c>
      <c r="N172" s="8">
        <v>588</v>
      </c>
      <c r="O172" s="8">
        <v>26.24</v>
      </c>
      <c r="P172" s="8">
        <v>452</v>
      </c>
      <c r="Q172" s="8">
        <v>20.170000000000002</v>
      </c>
      <c r="R172" s="2"/>
      <c r="S172" s="33"/>
    </row>
    <row r="173" spans="1:19" x14ac:dyDescent="0.25">
      <c r="A173" s="7">
        <v>12</v>
      </c>
      <c r="B173" s="8" t="s">
        <v>28</v>
      </c>
      <c r="C173" s="8">
        <v>3216</v>
      </c>
      <c r="D173" s="8">
        <v>3216</v>
      </c>
      <c r="E173" s="8">
        <v>2107</v>
      </c>
      <c r="F173" s="8">
        <v>1109</v>
      </c>
      <c r="G173" s="8">
        <v>0</v>
      </c>
      <c r="H173" s="8">
        <v>0</v>
      </c>
      <c r="I173" s="8">
        <v>0</v>
      </c>
      <c r="J173" s="8">
        <v>990</v>
      </c>
      <c r="K173" s="8">
        <v>30.78</v>
      </c>
      <c r="L173" s="8">
        <v>1300</v>
      </c>
      <c r="M173" s="8">
        <v>40.42</v>
      </c>
      <c r="N173" s="8">
        <v>490</v>
      </c>
      <c r="O173" s="8">
        <v>15.24</v>
      </c>
      <c r="P173" s="8">
        <v>436</v>
      </c>
      <c r="Q173" s="8">
        <v>13.56</v>
      </c>
      <c r="R173" s="2"/>
      <c r="S173" s="33"/>
    </row>
    <row r="174" spans="1:19" x14ac:dyDescent="0.25">
      <c r="A174" s="7">
        <v>13</v>
      </c>
      <c r="B174" s="8" t="s">
        <v>29</v>
      </c>
      <c r="C174" s="8">
        <v>6492</v>
      </c>
      <c r="D174" s="8">
        <v>6492</v>
      </c>
      <c r="E174" s="8">
        <v>3543</v>
      </c>
      <c r="F174" s="8">
        <v>2949</v>
      </c>
      <c r="G174" s="8">
        <v>0</v>
      </c>
      <c r="H174" s="8">
        <v>0</v>
      </c>
      <c r="I174" s="8">
        <v>0</v>
      </c>
      <c r="J174" s="8">
        <v>568</v>
      </c>
      <c r="K174" s="8">
        <v>8.75</v>
      </c>
      <c r="L174" s="8">
        <v>1762</v>
      </c>
      <c r="M174" s="8">
        <v>27.14</v>
      </c>
      <c r="N174" s="8">
        <v>1595</v>
      </c>
      <c r="O174" s="8">
        <v>24.57</v>
      </c>
      <c r="P174" s="8">
        <v>2567</v>
      </c>
      <c r="Q174" s="8">
        <v>39.54</v>
      </c>
      <c r="R174" s="2"/>
      <c r="S174" s="33"/>
    </row>
    <row r="175" spans="1:19" x14ac:dyDescent="0.25">
      <c r="A175" s="7">
        <v>14</v>
      </c>
      <c r="B175" s="8" t="s">
        <v>30</v>
      </c>
      <c r="C175" s="8">
        <v>4542</v>
      </c>
      <c r="D175" s="8">
        <v>4541</v>
      </c>
      <c r="E175" s="8">
        <v>2565</v>
      </c>
      <c r="F175" s="8">
        <v>1976</v>
      </c>
      <c r="G175" s="8">
        <v>1</v>
      </c>
      <c r="H175" s="8">
        <v>1</v>
      </c>
      <c r="I175" s="8">
        <v>0</v>
      </c>
      <c r="J175" s="8">
        <v>1575</v>
      </c>
      <c r="K175" s="8">
        <v>34.68</v>
      </c>
      <c r="L175" s="8">
        <v>1637</v>
      </c>
      <c r="M175" s="8">
        <v>36.049999999999997</v>
      </c>
      <c r="N175" s="8">
        <v>735</v>
      </c>
      <c r="O175" s="8">
        <v>16.190000000000001</v>
      </c>
      <c r="P175" s="8">
        <v>594</v>
      </c>
      <c r="Q175" s="8">
        <v>13.08</v>
      </c>
      <c r="R175" s="2"/>
      <c r="S175" s="33"/>
    </row>
    <row r="176" spans="1:19" x14ac:dyDescent="0.25">
      <c r="A176" s="7">
        <v>15</v>
      </c>
      <c r="B176" s="8" t="s">
        <v>31</v>
      </c>
      <c r="C176" s="8">
        <v>3065</v>
      </c>
      <c r="D176" s="8">
        <v>3065</v>
      </c>
      <c r="E176" s="8">
        <v>1674</v>
      </c>
      <c r="F176" s="8">
        <v>1391</v>
      </c>
      <c r="G176" s="8">
        <v>0</v>
      </c>
      <c r="H176" s="8">
        <v>0</v>
      </c>
      <c r="I176" s="8">
        <v>0</v>
      </c>
      <c r="J176" s="8">
        <v>965</v>
      </c>
      <c r="K176" s="8">
        <v>31.48</v>
      </c>
      <c r="L176" s="8">
        <v>1294</v>
      </c>
      <c r="M176" s="8">
        <v>42.22</v>
      </c>
      <c r="N176" s="8">
        <v>397</v>
      </c>
      <c r="O176" s="8">
        <v>12.95</v>
      </c>
      <c r="P176" s="8">
        <v>409</v>
      </c>
      <c r="Q176" s="8">
        <v>13.34</v>
      </c>
      <c r="R176" s="2"/>
      <c r="S176" s="33"/>
    </row>
    <row r="177" spans="1:19" x14ac:dyDescent="0.25">
      <c r="A177" s="7">
        <v>16</v>
      </c>
      <c r="B177" s="8" t="s">
        <v>32</v>
      </c>
      <c r="C177" s="8">
        <v>4661</v>
      </c>
      <c r="D177" s="8">
        <v>4661</v>
      </c>
      <c r="E177" s="8">
        <v>2498</v>
      </c>
      <c r="F177" s="8">
        <v>2163</v>
      </c>
      <c r="G177" s="8">
        <v>0</v>
      </c>
      <c r="H177" s="8">
        <v>0</v>
      </c>
      <c r="I177" s="8">
        <v>0</v>
      </c>
      <c r="J177" s="8">
        <v>1278</v>
      </c>
      <c r="K177" s="8">
        <v>27.42</v>
      </c>
      <c r="L177" s="8">
        <v>2369</v>
      </c>
      <c r="M177" s="8">
        <v>50.83</v>
      </c>
      <c r="N177" s="8">
        <v>610</v>
      </c>
      <c r="O177" s="8">
        <v>13.09</v>
      </c>
      <c r="P177" s="8">
        <v>404</v>
      </c>
      <c r="Q177" s="8">
        <v>8.67</v>
      </c>
      <c r="R177" s="2"/>
      <c r="S177" s="33"/>
    </row>
    <row r="178" spans="1:19" x14ac:dyDescent="0.25">
      <c r="A178" s="7">
        <v>17</v>
      </c>
      <c r="B178" s="8" t="s">
        <v>33</v>
      </c>
      <c r="C178" s="8">
        <v>2436</v>
      </c>
      <c r="D178" s="8">
        <v>2436</v>
      </c>
      <c r="E178" s="8">
        <v>1362</v>
      </c>
      <c r="F178" s="8">
        <v>1074</v>
      </c>
      <c r="G178" s="8">
        <v>0</v>
      </c>
      <c r="H178" s="8">
        <v>0</v>
      </c>
      <c r="I178" s="8">
        <v>0</v>
      </c>
      <c r="J178" s="8">
        <v>630</v>
      </c>
      <c r="K178" s="8">
        <v>25.86</v>
      </c>
      <c r="L178" s="8">
        <v>1050</v>
      </c>
      <c r="M178" s="8">
        <v>43.1</v>
      </c>
      <c r="N178" s="8">
        <v>466</v>
      </c>
      <c r="O178" s="8">
        <v>19.13</v>
      </c>
      <c r="P178" s="8">
        <v>290</v>
      </c>
      <c r="Q178" s="8">
        <v>11.9</v>
      </c>
      <c r="R178" s="2"/>
      <c r="S178" s="33"/>
    </row>
    <row r="179" spans="1:19" x14ac:dyDescent="0.25">
      <c r="A179" s="7">
        <v>18</v>
      </c>
      <c r="B179" s="8" t="s">
        <v>34</v>
      </c>
      <c r="C179" s="8">
        <v>3218</v>
      </c>
      <c r="D179" s="8">
        <v>3218</v>
      </c>
      <c r="E179" s="8">
        <v>1735</v>
      </c>
      <c r="F179" s="8">
        <v>1483</v>
      </c>
      <c r="G179" s="8">
        <v>0</v>
      </c>
      <c r="H179" s="8">
        <v>0</v>
      </c>
      <c r="I179" s="8">
        <v>0</v>
      </c>
      <c r="J179" s="8">
        <v>757</v>
      </c>
      <c r="K179" s="8">
        <v>23.52</v>
      </c>
      <c r="L179" s="8">
        <v>1345</v>
      </c>
      <c r="M179" s="8">
        <v>41.8</v>
      </c>
      <c r="N179" s="8">
        <v>650</v>
      </c>
      <c r="O179" s="8">
        <v>20.2</v>
      </c>
      <c r="P179" s="8">
        <v>466</v>
      </c>
      <c r="Q179" s="8">
        <v>14.48</v>
      </c>
      <c r="R179" s="2"/>
      <c r="S179" s="33"/>
    </row>
    <row r="180" spans="1:19" x14ac:dyDescent="0.25">
      <c r="A180" s="7">
        <v>19</v>
      </c>
      <c r="B180" s="8" t="s">
        <v>35</v>
      </c>
      <c r="C180" s="8">
        <v>5119</v>
      </c>
      <c r="D180" s="8">
        <v>5119</v>
      </c>
      <c r="E180" s="8">
        <v>2955</v>
      </c>
      <c r="F180" s="8">
        <v>2164</v>
      </c>
      <c r="G180" s="8">
        <v>0</v>
      </c>
      <c r="H180" s="8">
        <v>0</v>
      </c>
      <c r="I180" s="8">
        <v>0</v>
      </c>
      <c r="J180" s="8">
        <v>951</v>
      </c>
      <c r="K180" s="8">
        <v>18.579999999999998</v>
      </c>
      <c r="L180" s="8">
        <v>2290</v>
      </c>
      <c r="M180" s="8">
        <v>44.74</v>
      </c>
      <c r="N180" s="8">
        <v>1083</v>
      </c>
      <c r="O180" s="8">
        <v>21.16</v>
      </c>
      <c r="P180" s="8">
        <v>795</v>
      </c>
      <c r="Q180" s="8">
        <v>15.53</v>
      </c>
      <c r="R180" s="2"/>
      <c r="S180" s="33"/>
    </row>
    <row r="181" spans="1:19" x14ac:dyDescent="0.25">
      <c r="A181" s="9">
        <v>20</v>
      </c>
      <c r="B181" s="10" t="s">
        <v>36</v>
      </c>
      <c r="C181" s="10">
        <v>3695</v>
      </c>
      <c r="D181" s="10">
        <v>3695</v>
      </c>
      <c r="E181" s="10">
        <v>2131</v>
      </c>
      <c r="F181" s="10">
        <v>1564</v>
      </c>
      <c r="G181" s="10">
        <v>0</v>
      </c>
      <c r="H181" s="10">
        <v>0</v>
      </c>
      <c r="I181" s="10">
        <v>0</v>
      </c>
      <c r="J181" s="10">
        <v>1079</v>
      </c>
      <c r="K181" s="10">
        <v>29.2</v>
      </c>
      <c r="L181" s="10">
        <v>1601</v>
      </c>
      <c r="M181" s="10">
        <v>43.33</v>
      </c>
      <c r="N181" s="10">
        <v>557</v>
      </c>
      <c r="O181" s="10">
        <v>15.07</v>
      </c>
      <c r="P181" s="10">
        <v>458</v>
      </c>
      <c r="Q181" s="10">
        <v>12.4</v>
      </c>
      <c r="R181" s="2"/>
      <c r="S181" s="33"/>
    </row>
    <row r="182" spans="1:19" x14ac:dyDescent="0.25">
      <c r="A182" s="112" t="s">
        <v>37</v>
      </c>
      <c r="B182" s="112"/>
      <c r="C182" s="34">
        <v>89258</v>
      </c>
      <c r="D182" s="34">
        <v>89252</v>
      </c>
      <c r="E182" s="34">
        <v>51686</v>
      </c>
      <c r="F182" s="34">
        <v>37566</v>
      </c>
      <c r="G182" s="34">
        <v>6</v>
      </c>
      <c r="H182" s="34">
        <v>3</v>
      </c>
      <c r="I182" s="34">
        <v>3</v>
      </c>
      <c r="J182" s="34">
        <v>21138</v>
      </c>
      <c r="K182" s="35">
        <v>23.683502890691525</v>
      </c>
      <c r="L182" s="34">
        <v>35805</v>
      </c>
      <c r="M182" s="35">
        <v>40.116748084076548</v>
      </c>
      <c r="N182" s="34">
        <v>17091</v>
      </c>
      <c r="O182" s="35">
        <v>19.149150719311613</v>
      </c>
      <c r="P182" s="34">
        <v>15218</v>
      </c>
      <c r="Q182" s="35">
        <v>17.050598305920314</v>
      </c>
      <c r="R182" s="36"/>
      <c r="S182" s="33"/>
    </row>
    <row r="183" spans="1:19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49.25" customHeigh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5.25" customHeigh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8.75" x14ac:dyDescent="0.3">
      <c r="A188" s="97" t="s">
        <v>76</v>
      </c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</row>
    <row r="189" spans="1:19" ht="18.75" x14ac:dyDescent="0.3">
      <c r="A189" s="97" t="s">
        <v>85</v>
      </c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</row>
    <row r="190" spans="1:19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x14ac:dyDescent="0.25">
      <c r="A191" s="111" t="s">
        <v>0</v>
      </c>
      <c r="B191" s="113" t="s">
        <v>1</v>
      </c>
      <c r="C191" s="113" t="s">
        <v>78</v>
      </c>
      <c r="D191" s="115" t="s">
        <v>55</v>
      </c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1" t="s">
        <v>56</v>
      </c>
      <c r="Q191" s="111"/>
      <c r="R191" s="111"/>
      <c r="S191" s="111"/>
    </row>
    <row r="192" spans="1:19" ht="25.5" customHeight="1" x14ac:dyDescent="0.25">
      <c r="A192" s="111"/>
      <c r="B192" s="113"/>
      <c r="C192" s="113"/>
      <c r="D192" s="117" t="s">
        <v>57</v>
      </c>
      <c r="E192" s="117" t="s">
        <v>58</v>
      </c>
      <c r="F192" s="117" t="s">
        <v>59</v>
      </c>
      <c r="G192" s="117" t="s">
        <v>60</v>
      </c>
      <c r="H192" s="117" t="s">
        <v>86</v>
      </c>
      <c r="I192" s="117" t="s">
        <v>62</v>
      </c>
      <c r="J192" s="117" t="s">
        <v>87</v>
      </c>
      <c r="K192" s="117" t="s">
        <v>64</v>
      </c>
      <c r="L192" s="117" t="s">
        <v>65</v>
      </c>
      <c r="M192" s="117" t="s">
        <v>66</v>
      </c>
      <c r="N192" s="117" t="s">
        <v>88</v>
      </c>
      <c r="O192" s="117" t="s">
        <v>89</v>
      </c>
      <c r="P192" s="119" t="s">
        <v>69</v>
      </c>
      <c r="Q192" s="119"/>
      <c r="R192" s="119" t="s">
        <v>70</v>
      </c>
      <c r="S192" s="119"/>
    </row>
    <row r="193" spans="1:19" ht="25.5" x14ac:dyDescent="0.25">
      <c r="A193" s="111"/>
      <c r="B193" s="113"/>
      <c r="C193" s="113"/>
      <c r="D193" s="118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32" t="s">
        <v>71</v>
      </c>
      <c r="Q193" s="32" t="s">
        <v>72</v>
      </c>
      <c r="R193" s="32" t="s">
        <v>71</v>
      </c>
      <c r="S193" s="32" t="s">
        <v>72</v>
      </c>
    </row>
    <row r="194" spans="1:19" x14ac:dyDescent="0.25">
      <c r="A194" s="5">
        <v>1</v>
      </c>
      <c r="B194" s="6" t="s">
        <v>17</v>
      </c>
      <c r="C194" s="6">
        <v>5514</v>
      </c>
      <c r="D194" s="6">
        <v>1983</v>
      </c>
      <c r="E194" s="6">
        <v>2702</v>
      </c>
      <c r="F194" s="6">
        <v>203</v>
      </c>
      <c r="G194" s="6">
        <v>252</v>
      </c>
      <c r="H194" s="6">
        <v>5</v>
      </c>
      <c r="I194" s="6">
        <v>13</v>
      </c>
      <c r="J194" s="6">
        <v>117</v>
      </c>
      <c r="K194" s="6">
        <v>5</v>
      </c>
      <c r="L194" s="6">
        <v>72</v>
      </c>
      <c r="M194" s="6">
        <v>160</v>
      </c>
      <c r="N194" s="6">
        <v>2</v>
      </c>
      <c r="O194" s="6">
        <v>0</v>
      </c>
      <c r="P194" s="6">
        <v>3531</v>
      </c>
      <c r="Q194" s="6">
        <v>64.040000000000006</v>
      </c>
      <c r="R194" s="6">
        <v>3180</v>
      </c>
      <c r="S194" s="6">
        <v>57.67</v>
      </c>
    </row>
    <row r="195" spans="1:19" x14ac:dyDescent="0.25">
      <c r="A195" s="7">
        <v>2</v>
      </c>
      <c r="B195" s="8" t="s">
        <v>18</v>
      </c>
      <c r="C195" s="8">
        <v>9207</v>
      </c>
      <c r="D195" s="8">
        <v>5490</v>
      </c>
      <c r="E195" s="8">
        <v>2520</v>
      </c>
      <c r="F195" s="8">
        <v>6</v>
      </c>
      <c r="G195" s="8">
        <v>409</v>
      </c>
      <c r="H195" s="8">
        <v>19</v>
      </c>
      <c r="I195" s="8">
        <v>99</v>
      </c>
      <c r="J195" s="8">
        <v>168</v>
      </c>
      <c r="K195" s="8">
        <v>46</v>
      </c>
      <c r="L195" s="8">
        <v>134</v>
      </c>
      <c r="M195" s="8">
        <v>311</v>
      </c>
      <c r="N195" s="8">
        <v>5</v>
      </c>
      <c r="O195" s="8">
        <v>0</v>
      </c>
      <c r="P195" s="8">
        <v>3717</v>
      </c>
      <c r="Q195" s="8">
        <v>40.369999999999997</v>
      </c>
      <c r="R195" s="8">
        <v>3099</v>
      </c>
      <c r="S195" s="8">
        <v>33.659999999999997</v>
      </c>
    </row>
    <row r="196" spans="1:19" x14ac:dyDescent="0.25">
      <c r="A196" s="7">
        <v>3</v>
      </c>
      <c r="B196" s="8" t="s">
        <v>19</v>
      </c>
      <c r="C196" s="8">
        <v>4328</v>
      </c>
      <c r="D196" s="8">
        <v>2653</v>
      </c>
      <c r="E196" s="8">
        <v>1278</v>
      </c>
      <c r="F196" s="8">
        <v>5</v>
      </c>
      <c r="G196" s="8">
        <v>38</v>
      </c>
      <c r="H196" s="8">
        <v>34</v>
      </c>
      <c r="I196" s="8">
        <v>27</v>
      </c>
      <c r="J196" s="8">
        <v>76</v>
      </c>
      <c r="K196" s="8">
        <v>4</v>
      </c>
      <c r="L196" s="8">
        <v>62</v>
      </c>
      <c r="M196" s="8">
        <v>151</v>
      </c>
      <c r="N196" s="8">
        <v>0</v>
      </c>
      <c r="O196" s="8">
        <v>0</v>
      </c>
      <c r="P196" s="8">
        <v>1675</v>
      </c>
      <c r="Q196" s="8">
        <v>38.700000000000003</v>
      </c>
      <c r="R196" s="8">
        <v>1386</v>
      </c>
      <c r="S196" s="8">
        <v>32.020000000000003</v>
      </c>
    </row>
    <row r="197" spans="1:19" x14ac:dyDescent="0.25">
      <c r="A197" s="7">
        <v>4</v>
      </c>
      <c r="B197" s="8" t="s">
        <v>20</v>
      </c>
      <c r="C197" s="8">
        <v>5611</v>
      </c>
      <c r="D197" s="8">
        <v>919</v>
      </c>
      <c r="E197" s="8">
        <v>1536</v>
      </c>
      <c r="F197" s="8">
        <v>281</v>
      </c>
      <c r="G197" s="8">
        <v>2611</v>
      </c>
      <c r="H197" s="8">
        <v>0</v>
      </c>
      <c r="I197" s="8">
        <v>26</v>
      </c>
      <c r="J197" s="8">
        <v>82</v>
      </c>
      <c r="K197" s="8">
        <v>13</v>
      </c>
      <c r="L197" s="8">
        <v>45</v>
      </c>
      <c r="M197" s="8">
        <v>96</v>
      </c>
      <c r="N197" s="8">
        <v>2</v>
      </c>
      <c r="O197" s="8">
        <v>0</v>
      </c>
      <c r="P197" s="8">
        <v>4692</v>
      </c>
      <c r="Q197" s="8">
        <v>83.62</v>
      </c>
      <c r="R197" s="8">
        <v>4467</v>
      </c>
      <c r="S197" s="8">
        <v>79.61</v>
      </c>
    </row>
    <row r="198" spans="1:19" x14ac:dyDescent="0.25">
      <c r="A198" s="7">
        <v>5</v>
      </c>
      <c r="B198" s="8" t="s">
        <v>21</v>
      </c>
      <c r="C198" s="8">
        <v>5570</v>
      </c>
      <c r="D198" s="8">
        <v>539</v>
      </c>
      <c r="E198" s="8">
        <v>662</v>
      </c>
      <c r="F198" s="8">
        <v>2472</v>
      </c>
      <c r="G198" s="8">
        <v>1090</v>
      </c>
      <c r="H198" s="8">
        <v>12</v>
      </c>
      <c r="I198" s="8">
        <v>64</v>
      </c>
      <c r="J198" s="8">
        <v>185</v>
      </c>
      <c r="K198" s="8">
        <v>26</v>
      </c>
      <c r="L198" s="8">
        <v>149</v>
      </c>
      <c r="M198" s="8">
        <v>359</v>
      </c>
      <c r="N198" s="8">
        <v>10</v>
      </c>
      <c r="O198" s="8">
        <v>2</v>
      </c>
      <c r="P198" s="8">
        <v>5031</v>
      </c>
      <c r="Q198" s="8">
        <v>90.32</v>
      </c>
      <c r="R198" s="8">
        <v>4326</v>
      </c>
      <c r="S198" s="8">
        <v>77.67</v>
      </c>
    </row>
    <row r="199" spans="1:19" x14ac:dyDescent="0.25">
      <c r="A199" s="7">
        <v>6</v>
      </c>
      <c r="B199" s="8" t="s">
        <v>22</v>
      </c>
      <c r="C199" s="8">
        <v>3277</v>
      </c>
      <c r="D199" s="8">
        <v>1010</v>
      </c>
      <c r="E199" s="8">
        <v>337</v>
      </c>
      <c r="F199" s="8">
        <v>299</v>
      </c>
      <c r="G199" s="8">
        <v>1487</v>
      </c>
      <c r="H199" s="8">
        <v>1</v>
      </c>
      <c r="I199" s="8">
        <v>7</v>
      </c>
      <c r="J199" s="8">
        <v>30</v>
      </c>
      <c r="K199" s="8">
        <v>5</v>
      </c>
      <c r="L199" s="8">
        <v>29</v>
      </c>
      <c r="M199" s="8">
        <v>70</v>
      </c>
      <c r="N199" s="8">
        <v>2</v>
      </c>
      <c r="O199" s="8">
        <v>0</v>
      </c>
      <c r="P199" s="8">
        <v>2267</v>
      </c>
      <c r="Q199" s="8">
        <v>69.180000000000007</v>
      </c>
      <c r="R199" s="8">
        <v>2136</v>
      </c>
      <c r="S199" s="8">
        <v>65.180000000000007</v>
      </c>
    </row>
    <row r="200" spans="1:19" x14ac:dyDescent="0.25">
      <c r="A200" s="7">
        <v>7</v>
      </c>
      <c r="B200" s="8" t="s">
        <v>23</v>
      </c>
      <c r="C200" s="8">
        <v>2917</v>
      </c>
      <c r="D200" s="8">
        <v>1229</v>
      </c>
      <c r="E200" s="8">
        <v>768</v>
      </c>
      <c r="F200" s="8">
        <v>147</v>
      </c>
      <c r="G200" s="8">
        <v>365</v>
      </c>
      <c r="H200" s="8">
        <v>5</v>
      </c>
      <c r="I200" s="8">
        <v>47</v>
      </c>
      <c r="J200" s="8">
        <v>107</v>
      </c>
      <c r="K200" s="8">
        <v>24</v>
      </c>
      <c r="L200" s="8">
        <v>76</v>
      </c>
      <c r="M200" s="8">
        <v>147</v>
      </c>
      <c r="N200" s="8">
        <v>2</v>
      </c>
      <c r="O200" s="8">
        <v>0</v>
      </c>
      <c r="P200" s="8">
        <v>1688</v>
      </c>
      <c r="Q200" s="8">
        <v>57.87</v>
      </c>
      <c r="R200" s="8">
        <v>1356</v>
      </c>
      <c r="S200" s="8">
        <v>46.49</v>
      </c>
    </row>
    <row r="201" spans="1:19" x14ac:dyDescent="0.25">
      <c r="A201" s="7">
        <v>8</v>
      </c>
      <c r="B201" s="8" t="s">
        <v>24</v>
      </c>
      <c r="C201" s="8">
        <v>3335</v>
      </c>
      <c r="D201" s="8">
        <v>1918</v>
      </c>
      <c r="E201" s="8">
        <v>722</v>
      </c>
      <c r="F201" s="8">
        <v>18</v>
      </c>
      <c r="G201" s="8">
        <v>346</v>
      </c>
      <c r="H201" s="8">
        <v>0</v>
      </c>
      <c r="I201" s="8">
        <v>54</v>
      </c>
      <c r="J201" s="8">
        <v>78</v>
      </c>
      <c r="K201" s="8">
        <v>9</v>
      </c>
      <c r="L201" s="8">
        <v>64</v>
      </c>
      <c r="M201" s="8">
        <v>124</v>
      </c>
      <c r="N201" s="8">
        <v>2</v>
      </c>
      <c r="O201" s="8">
        <v>0</v>
      </c>
      <c r="P201" s="8">
        <v>1417</v>
      </c>
      <c r="Q201" s="8">
        <v>42.49</v>
      </c>
      <c r="R201" s="8">
        <v>1149</v>
      </c>
      <c r="S201" s="8">
        <v>34.450000000000003</v>
      </c>
    </row>
    <row r="202" spans="1:19" x14ac:dyDescent="0.25">
      <c r="A202" s="7">
        <v>9</v>
      </c>
      <c r="B202" s="8" t="s">
        <v>25</v>
      </c>
      <c r="C202" s="8">
        <v>5548</v>
      </c>
      <c r="D202" s="8">
        <v>2845</v>
      </c>
      <c r="E202" s="8">
        <v>1615</v>
      </c>
      <c r="F202" s="8">
        <v>2</v>
      </c>
      <c r="G202" s="8">
        <v>424</v>
      </c>
      <c r="H202" s="8">
        <v>2</v>
      </c>
      <c r="I202" s="8">
        <v>74</v>
      </c>
      <c r="J202" s="8">
        <v>127</v>
      </c>
      <c r="K202" s="8">
        <v>20</v>
      </c>
      <c r="L202" s="8">
        <v>149</v>
      </c>
      <c r="M202" s="8">
        <v>282</v>
      </c>
      <c r="N202" s="8">
        <v>8</v>
      </c>
      <c r="O202" s="8">
        <v>0</v>
      </c>
      <c r="P202" s="8">
        <v>2703</v>
      </c>
      <c r="Q202" s="8">
        <v>48.72</v>
      </c>
      <c r="R202" s="8">
        <v>2137</v>
      </c>
      <c r="S202" s="8">
        <v>38.520000000000003</v>
      </c>
    </row>
    <row r="203" spans="1:19" x14ac:dyDescent="0.25">
      <c r="A203" s="7">
        <v>10</v>
      </c>
      <c r="B203" s="8" t="s">
        <v>26</v>
      </c>
      <c r="C203" s="8">
        <v>5261</v>
      </c>
      <c r="D203" s="8">
        <v>299</v>
      </c>
      <c r="E203" s="8">
        <v>20</v>
      </c>
      <c r="F203" s="8">
        <v>4338</v>
      </c>
      <c r="G203" s="8">
        <v>85</v>
      </c>
      <c r="H203" s="8">
        <v>23</v>
      </c>
      <c r="I203" s="8">
        <v>104</v>
      </c>
      <c r="J203" s="8">
        <v>82</v>
      </c>
      <c r="K203" s="8">
        <v>7</v>
      </c>
      <c r="L203" s="8">
        <v>90</v>
      </c>
      <c r="M203" s="8">
        <v>209</v>
      </c>
      <c r="N203" s="8">
        <v>3</v>
      </c>
      <c r="O203" s="8">
        <v>1</v>
      </c>
      <c r="P203" s="8">
        <v>4962</v>
      </c>
      <c r="Q203" s="8">
        <v>94.32</v>
      </c>
      <c r="R203" s="8">
        <v>4577</v>
      </c>
      <c r="S203" s="8">
        <v>87</v>
      </c>
    </row>
    <row r="204" spans="1:19" x14ac:dyDescent="0.25">
      <c r="A204" s="7">
        <v>11</v>
      </c>
      <c r="B204" s="8" t="s">
        <v>27</v>
      </c>
      <c r="C204" s="8">
        <v>2241</v>
      </c>
      <c r="D204" s="8">
        <v>1266</v>
      </c>
      <c r="E204" s="8">
        <v>656</v>
      </c>
      <c r="F204" s="8">
        <v>5</v>
      </c>
      <c r="G204" s="8">
        <v>40</v>
      </c>
      <c r="H204" s="8">
        <v>0</v>
      </c>
      <c r="I204" s="8">
        <v>11</v>
      </c>
      <c r="J204" s="8">
        <v>65</v>
      </c>
      <c r="K204" s="8">
        <v>10</v>
      </c>
      <c r="L204" s="8">
        <v>48</v>
      </c>
      <c r="M204" s="8">
        <v>136</v>
      </c>
      <c r="N204" s="8">
        <v>4</v>
      </c>
      <c r="O204" s="8">
        <v>0</v>
      </c>
      <c r="P204" s="8">
        <v>975</v>
      </c>
      <c r="Q204" s="8">
        <v>43.51</v>
      </c>
      <c r="R204" s="8">
        <v>722</v>
      </c>
      <c r="S204" s="8">
        <v>32.22</v>
      </c>
    </row>
    <row r="205" spans="1:19" x14ac:dyDescent="0.25">
      <c r="A205" s="7">
        <v>12</v>
      </c>
      <c r="B205" s="8" t="s">
        <v>28</v>
      </c>
      <c r="C205" s="8">
        <v>3216</v>
      </c>
      <c r="D205" s="8">
        <v>1579</v>
      </c>
      <c r="E205" s="8">
        <v>1230</v>
      </c>
      <c r="F205" s="8">
        <v>203</v>
      </c>
      <c r="G205" s="8">
        <v>21</v>
      </c>
      <c r="H205" s="8">
        <v>8</v>
      </c>
      <c r="I205" s="8">
        <v>4</v>
      </c>
      <c r="J205" s="8">
        <v>67</v>
      </c>
      <c r="K205" s="8">
        <v>2</v>
      </c>
      <c r="L205" s="8">
        <v>30</v>
      </c>
      <c r="M205" s="8">
        <v>71</v>
      </c>
      <c r="N205" s="8">
        <v>0</v>
      </c>
      <c r="O205" s="8">
        <v>1</v>
      </c>
      <c r="P205" s="8">
        <v>1637</v>
      </c>
      <c r="Q205" s="8">
        <v>50.9</v>
      </c>
      <c r="R205" s="8">
        <v>1468</v>
      </c>
      <c r="S205" s="8">
        <v>45.65</v>
      </c>
    </row>
    <row r="206" spans="1:19" x14ac:dyDescent="0.25">
      <c r="A206" s="7">
        <v>13</v>
      </c>
      <c r="B206" s="8" t="s">
        <v>29</v>
      </c>
      <c r="C206" s="8">
        <v>6492</v>
      </c>
      <c r="D206" s="8">
        <v>525</v>
      </c>
      <c r="E206" s="8">
        <v>251</v>
      </c>
      <c r="F206" s="8">
        <v>3160</v>
      </c>
      <c r="G206" s="8">
        <v>779</v>
      </c>
      <c r="H206" s="8">
        <v>39</v>
      </c>
      <c r="I206" s="8">
        <v>156</v>
      </c>
      <c r="J206" s="8">
        <v>367</v>
      </c>
      <c r="K206" s="8">
        <v>18</v>
      </c>
      <c r="L206" s="8">
        <v>246</v>
      </c>
      <c r="M206" s="8">
        <v>915</v>
      </c>
      <c r="N206" s="8">
        <v>30</v>
      </c>
      <c r="O206" s="8">
        <v>6</v>
      </c>
      <c r="P206" s="8">
        <v>5967</v>
      </c>
      <c r="Q206" s="8">
        <v>91.91</v>
      </c>
      <c r="R206" s="8">
        <v>4403</v>
      </c>
      <c r="S206" s="8">
        <v>67.819999999999993</v>
      </c>
    </row>
    <row r="207" spans="1:19" x14ac:dyDescent="0.25">
      <c r="A207" s="7">
        <v>14</v>
      </c>
      <c r="B207" s="8" t="s">
        <v>30</v>
      </c>
      <c r="C207" s="8">
        <v>4541</v>
      </c>
      <c r="D207" s="8">
        <v>1975</v>
      </c>
      <c r="E207" s="8">
        <v>1410</v>
      </c>
      <c r="F207" s="8">
        <v>524</v>
      </c>
      <c r="G207" s="8">
        <v>305</v>
      </c>
      <c r="H207" s="8">
        <v>3</v>
      </c>
      <c r="I207" s="8">
        <v>65</v>
      </c>
      <c r="J207" s="8">
        <v>73</v>
      </c>
      <c r="K207" s="8">
        <v>22</v>
      </c>
      <c r="L207" s="8">
        <v>37</v>
      </c>
      <c r="M207" s="8">
        <v>126</v>
      </c>
      <c r="N207" s="8">
        <v>1</v>
      </c>
      <c r="O207" s="8">
        <v>0</v>
      </c>
      <c r="P207" s="8">
        <v>2566</v>
      </c>
      <c r="Q207" s="8">
        <v>56.51</v>
      </c>
      <c r="R207" s="8">
        <v>2329</v>
      </c>
      <c r="S207" s="8">
        <v>51.29</v>
      </c>
    </row>
    <row r="208" spans="1:19" x14ac:dyDescent="0.25">
      <c r="A208" s="7">
        <v>15</v>
      </c>
      <c r="B208" s="8" t="s">
        <v>31</v>
      </c>
      <c r="C208" s="8">
        <v>3065</v>
      </c>
      <c r="D208" s="8">
        <v>167</v>
      </c>
      <c r="E208" s="8">
        <v>6</v>
      </c>
      <c r="F208" s="8">
        <v>1183</v>
      </c>
      <c r="G208" s="8">
        <v>1617</v>
      </c>
      <c r="H208" s="8">
        <v>0</v>
      </c>
      <c r="I208" s="8">
        <v>15</v>
      </c>
      <c r="J208" s="8">
        <v>17</v>
      </c>
      <c r="K208" s="8">
        <v>0</v>
      </c>
      <c r="L208" s="8">
        <v>31</v>
      </c>
      <c r="M208" s="8">
        <v>29</v>
      </c>
      <c r="N208" s="8">
        <v>0</v>
      </c>
      <c r="O208" s="8">
        <v>0</v>
      </c>
      <c r="P208" s="8">
        <v>2898</v>
      </c>
      <c r="Q208" s="8">
        <v>94.55</v>
      </c>
      <c r="R208" s="8">
        <v>2821</v>
      </c>
      <c r="S208" s="8">
        <v>92.04</v>
      </c>
    </row>
    <row r="209" spans="1:19" x14ac:dyDescent="0.25">
      <c r="A209" s="7">
        <v>16</v>
      </c>
      <c r="B209" s="8" t="s">
        <v>32</v>
      </c>
      <c r="C209" s="8">
        <v>4661</v>
      </c>
      <c r="D209" s="8">
        <v>940</v>
      </c>
      <c r="E209" s="8">
        <v>1241</v>
      </c>
      <c r="F209" s="8">
        <v>348</v>
      </c>
      <c r="G209" s="8">
        <v>1952</v>
      </c>
      <c r="H209" s="8">
        <v>8</v>
      </c>
      <c r="I209" s="8">
        <v>23</v>
      </c>
      <c r="J209" s="8">
        <v>45</v>
      </c>
      <c r="K209" s="8">
        <v>8</v>
      </c>
      <c r="L209" s="8">
        <v>41</v>
      </c>
      <c r="M209" s="8">
        <v>55</v>
      </c>
      <c r="N209" s="8">
        <v>0</v>
      </c>
      <c r="O209" s="8">
        <v>0</v>
      </c>
      <c r="P209" s="8">
        <v>3721</v>
      </c>
      <c r="Q209" s="8">
        <v>79.83</v>
      </c>
      <c r="R209" s="8">
        <v>3580</v>
      </c>
      <c r="S209" s="8">
        <v>76.81</v>
      </c>
    </row>
    <row r="210" spans="1:19" x14ac:dyDescent="0.25">
      <c r="A210" s="7">
        <v>17</v>
      </c>
      <c r="B210" s="8" t="s">
        <v>33</v>
      </c>
      <c r="C210" s="8">
        <v>2436</v>
      </c>
      <c r="D210" s="8">
        <v>788</v>
      </c>
      <c r="E210" s="8">
        <v>687</v>
      </c>
      <c r="F210" s="8">
        <v>9</v>
      </c>
      <c r="G210" s="8">
        <v>779</v>
      </c>
      <c r="H210" s="8">
        <v>0</v>
      </c>
      <c r="I210" s="8">
        <v>20</v>
      </c>
      <c r="J210" s="8">
        <v>49</v>
      </c>
      <c r="K210" s="8">
        <v>5</v>
      </c>
      <c r="L210" s="8">
        <v>31</v>
      </c>
      <c r="M210" s="8">
        <v>68</v>
      </c>
      <c r="N210" s="8">
        <v>0</v>
      </c>
      <c r="O210" s="8">
        <v>0</v>
      </c>
      <c r="P210" s="8">
        <v>1648</v>
      </c>
      <c r="Q210" s="8">
        <v>67.650000000000006</v>
      </c>
      <c r="R210" s="8">
        <v>1500</v>
      </c>
      <c r="S210" s="8">
        <v>61.58</v>
      </c>
    </row>
    <row r="211" spans="1:19" x14ac:dyDescent="0.25">
      <c r="A211" s="7">
        <v>18</v>
      </c>
      <c r="B211" s="8" t="s">
        <v>34</v>
      </c>
      <c r="C211" s="8">
        <v>3218</v>
      </c>
      <c r="D211" s="8">
        <v>661</v>
      </c>
      <c r="E211" s="8">
        <v>1309</v>
      </c>
      <c r="F211" s="8">
        <v>606</v>
      </c>
      <c r="G211" s="8">
        <v>428</v>
      </c>
      <c r="H211" s="8">
        <v>7</v>
      </c>
      <c r="I211" s="8">
        <v>29</v>
      </c>
      <c r="J211" s="8">
        <v>58</v>
      </c>
      <c r="K211" s="8">
        <v>4</v>
      </c>
      <c r="L211" s="8">
        <v>27</v>
      </c>
      <c r="M211" s="8">
        <v>89</v>
      </c>
      <c r="N211" s="8">
        <v>0</v>
      </c>
      <c r="O211" s="8">
        <v>0</v>
      </c>
      <c r="P211" s="8">
        <v>2557</v>
      </c>
      <c r="Q211" s="8">
        <v>79.459999999999994</v>
      </c>
      <c r="R211" s="8">
        <v>2383</v>
      </c>
      <c r="S211" s="8">
        <v>74.05</v>
      </c>
    </row>
    <row r="212" spans="1:19" x14ac:dyDescent="0.25">
      <c r="A212" s="7">
        <v>19</v>
      </c>
      <c r="B212" s="8" t="s">
        <v>35</v>
      </c>
      <c r="C212" s="8">
        <v>5119</v>
      </c>
      <c r="D212" s="8">
        <v>2363</v>
      </c>
      <c r="E212" s="8">
        <v>2083</v>
      </c>
      <c r="F212" s="8">
        <v>24</v>
      </c>
      <c r="G212" s="8">
        <v>150</v>
      </c>
      <c r="H212" s="8">
        <v>4</v>
      </c>
      <c r="I212" s="8">
        <v>32</v>
      </c>
      <c r="J212" s="8">
        <v>104</v>
      </c>
      <c r="K212" s="8">
        <v>18</v>
      </c>
      <c r="L212" s="8">
        <v>138</v>
      </c>
      <c r="M212" s="8">
        <v>201</v>
      </c>
      <c r="N212" s="8">
        <v>1</v>
      </c>
      <c r="O212" s="8">
        <v>1</v>
      </c>
      <c r="P212" s="8">
        <v>2756</v>
      </c>
      <c r="Q212" s="8">
        <v>53.84</v>
      </c>
      <c r="R212" s="8">
        <v>2311</v>
      </c>
      <c r="S212" s="8">
        <v>45.15</v>
      </c>
    </row>
    <row r="213" spans="1:19" x14ac:dyDescent="0.25">
      <c r="A213" s="9">
        <v>20</v>
      </c>
      <c r="B213" s="10" t="s">
        <v>36</v>
      </c>
      <c r="C213" s="10">
        <v>3695</v>
      </c>
      <c r="D213" s="10">
        <v>1553</v>
      </c>
      <c r="E213" s="10">
        <v>1668</v>
      </c>
      <c r="F213" s="10">
        <v>217</v>
      </c>
      <c r="G213" s="10">
        <v>14</v>
      </c>
      <c r="H213" s="10">
        <v>6</v>
      </c>
      <c r="I213" s="10">
        <v>35</v>
      </c>
      <c r="J213" s="10">
        <v>47</v>
      </c>
      <c r="K213" s="10">
        <v>15</v>
      </c>
      <c r="L213" s="10">
        <v>47</v>
      </c>
      <c r="M213" s="10">
        <v>92</v>
      </c>
      <c r="N213" s="10">
        <v>1</v>
      </c>
      <c r="O213" s="10">
        <v>0</v>
      </c>
      <c r="P213" s="10">
        <v>2142</v>
      </c>
      <c r="Q213" s="10">
        <v>57.97</v>
      </c>
      <c r="R213" s="10">
        <v>1955</v>
      </c>
      <c r="S213" s="10">
        <v>52.91</v>
      </c>
    </row>
    <row r="214" spans="1:19" x14ac:dyDescent="0.25">
      <c r="A214" s="112" t="s">
        <v>37</v>
      </c>
      <c r="B214" s="112"/>
      <c r="C214" s="34">
        <v>89252</v>
      </c>
      <c r="D214" s="34">
        <v>30702</v>
      </c>
      <c r="E214" s="34">
        <v>22701</v>
      </c>
      <c r="F214" s="34">
        <v>14050</v>
      </c>
      <c r="G214" s="34">
        <v>13192</v>
      </c>
      <c r="H214" s="34">
        <v>176</v>
      </c>
      <c r="I214" s="34">
        <v>905</v>
      </c>
      <c r="J214" s="34">
        <v>1944</v>
      </c>
      <c r="K214" s="34">
        <v>261</v>
      </c>
      <c r="L214" s="34">
        <v>1546</v>
      </c>
      <c r="M214" s="34">
        <v>3691</v>
      </c>
      <c r="N214" s="34">
        <v>73</v>
      </c>
      <c r="O214" s="34">
        <v>11</v>
      </c>
      <c r="P214" s="34">
        <v>58550</v>
      </c>
      <c r="Q214" s="37">
        <v>65.600770851073364</v>
      </c>
      <c r="R214" s="34">
        <v>51285</v>
      </c>
      <c r="S214" s="37">
        <v>57.460897234795858</v>
      </c>
    </row>
    <row r="215" spans="1:19" x14ac:dyDescent="0.25">
      <c r="A215" s="38"/>
      <c r="B215" s="39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1"/>
      <c r="S215" s="40"/>
    </row>
    <row r="216" spans="1:19" ht="162" customHeight="1" x14ac:dyDescent="0.25">
      <c r="A216" s="38"/>
      <c r="B216" s="39"/>
      <c r="C216" s="42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1"/>
      <c r="S216" s="40"/>
    </row>
    <row r="217" spans="1:19" x14ac:dyDescent="0.25">
      <c r="A217" s="38"/>
      <c r="B217" s="39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1"/>
      <c r="S217" s="40"/>
    </row>
    <row r="218" spans="1:19" ht="18.75" x14ac:dyDescent="0.3">
      <c r="A218" s="97" t="s">
        <v>76</v>
      </c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</row>
    <row r="219" spans="1:19" x14ac:dyDescent="0.25">
      <c r="A219" s="38"/>
      <c r="B219" s="39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1"/>
      <c r="S219" s="40"/>
    </row>
    <row r="220" spans="1:19" ht="18.75" x14ac:dyDescent="0.3">
      <c r="A220" s="120" t="s">
        <v>90</v>
      </c>
      <c r="B220" s="120"/>
      <c r="C220" s="120"/>
      <c r="D220" s="120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</row>
    <row r="221" spans="1:19" x14ac:dyDescent="0.25">
      <c r="A221" s="38"/>
      <c r="B221" s="39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1"/>
      <c r="S221" s="40"/>
    </row>
    <row r="222" spans="1:19" x14ac:dyDescent="0.25">
      <c r="A222" s="111" t="s">
        <v>0</v>
      </c>
      <c r="B222" s="113" t="s">
        <v>1</v>
      </c>
      <c r="C222" s="113" t="s">
        <v>78</v>
      </c>
      <c r="D222" s="111" t="s">
        <v>91</v>
      </c>
      <c r="E222" s="111"/>
      <c r="F222" s="111"/>
      <c r="G222" s="111"/>
      <c r="H222" s="111"/>
      <c r="I222" s="111"/>
      <c r="J222" s="124" t="s">
        <v>92</v>
      </c>
      <c r="K222" s="125"/>
      <c r="L222" s="125"/>
      <c r="M222" s="125"/>
      <c r="N222" s="125"/>
      <c r="O222" s="126"/>
      <c r="P222" s="111" t="s">
        <v>93</v>
      </c>
      <c r="Q222" s="111"/>
      <c r="R222" s="111" t="s">
        <v>41</v>
      </c>
      <c r="S222" s="111"/>
    </row>
    <row r="223" spans="1:19" ht="35.25" customHeight="1" x14ac:dyDescent="0.25">
      <c r="A223" s="111"/>
      <c r="B223" s="113"/>
      <c r="C223" s="113"/>
      <c r="D223" s="111" t="s">
        <v>94</v>
      </c>
      <c r="E223" s="111"/>
      <c r="F223" s="111" t="s">
        <v>95</v>
      </c>
      <c r="G223" s="111"/>
      <c r="H223" s="111" t="s">
        <v>96</v>
      </c>
      <c r="I223" s="111"/>
      <c r="J223" s="121" t="s">
        <v>97</v>
      </c>
      <c r="K223" s="122"/>
      <c r="L223" s="121" t="s">
        <v>98</v>
      </c>
      <c r="M223" s="122"/>
      <c r="N223" s="121" t="s">
        <v>99</v>
      </c>
      <c r="O223" s="122"/>
      <c r="P223" s="111" t="s">
        <v>100</v>
      </c>
      <c r="Q223" s="111" t="s">
        <v>101</v>
      </c>
      <c r="R223" s="111" t="s">
        <v>102</v>
      </c>
      <c r="S223" s="111" t="s">
        <v>14</v>
      </c>
    </row>
    <row r="224" spans="1:19" ht="36" customHeight="1" x14ac:dyDescent="0.25">
      <c r="A224" s="123"/>
      <c r="B224" s="117"/>
      <c r="C224" s="117"/>
      <c r="D224" s="43" t="s">
        <v>71</v>
      </c>
      <c r="E224" s="43" t="s">
        <v>72</v>
      </c>
      <c r="F224" s="43" t="s">
        <v>71</v>
      </c>
      <c r="G224" s="43" t="s">
        <v>72</v>
      </c>
      <c r="H224" s="43" t="s">
        <v>71</v>
      </c>
      <c r="I224" s="43" t="s">
        <v>72</v>
      </c>
      <c r="J224" s="3" t="s">
        <v>71</v>
      </c>
      <c r="K224" s="3" t="s">
        <v>72</v>
      </c>
      <c r="L224" s="3" t="s">
        <v>71</v>
      </c>
      <c r="M224" s="3" t="s">
        <v>72</v>
      </c>
      <c r="N224" s="3" t="s">
        <v>71</v>
      </c>
      <c r="O224" s="3" t="s">
        <v>72</v>
      </c>
      <c r="P224" s="123"/>
      <c r="Q224" s="123"/>
      <c r="R224" s="123"/>
      <c r="S224" s="123"/>
    </row>
    <row r="225" spans="1:19" x14ac:dyDescent="0.25">
      <c r="A225" s="5">
        <v>1</v>
      </c>
      <c r="B225" s="6" t="s">
        <v>17</v>
      </c>
      <c r="C225" s="6">
        <v>5514</v>
      </c>
      <c r="D225" s="6">
        <v>1434</v>
      </c>
      <c r="E225" s="6">
        <v>26.01</v>
      </c>
      <c r="F225" s="6">
        <v>2264</v>
      </c>
      <c r="G225" s="6">
        <v>41.06</v>
      </c>
      <c r="H225" s="6">
        <v>1816</v>
      </c>
      <c r="I225" s="6">
        <v>32.93</v>
      </c>
      <c r="J225" s="6">
        <v>278</v>
      </c>
      <c r="K225" s="6">
        <v>5.04</v>
      </c>
      <c r="L225" s="6">
        <v>5120</v>
      </c>
      <c r="M225" s="6">
        <v>92.85</v>
      </c>
      <c r="N225" s="6">
        <v>116</v>
      </c>
      <c r="O225" s="6">
        <v>2.1</v>
      </c>
      <c r="P225" s="6">
        <v>1815</v>
      </c>
      <c r="Q225" s="6">
        <v>3699</v>
      </c>
      <c r="R225" s="6">
        <v>5514</v>
      </c>
      <c r="S225" s="6">
        <v>0</v>
      </c>
    </row>
    <row r="226" spans="1:19" x14ac:dyDescent="0.25">
      <c r="A226" s="7">
        <v>2</v>
      </c>
      <c r="B226" s="8" t="s">
        <v>18</v>
      </c>
      <c r="C226" s="8">
        <v>9207</v>
      </c>
      <c r="D226" s="8">
        <v>3027</v>
      </c>
      <c r="E226" s="8">
        <v>32.880000000000003</v>
      </c>
      <c r="F226" s="8">
        <v>2433</v>
      </c>
      <c r="G226" s="8">
        <v>26.43</v>
      </c>
      <c r="H226" s="8">
        <v>3747</v>
      </c>
      <c r="I226" s="8">
        <v>40.700000000000003</v>
      </c>
      <c r="J226" s="8">
        <v>408</v>
      </c>
      <c r="K226" s="8">
        <v>4.43</v>
      </c>
      <c r="L226" s="8">
        <v>8720</v>
      </c>
      <c r="M226" s="8">
        <v>94.71</v>
      </c>
      <c r="N226" s="8">
        <v>79</v>
      </c>
      <c r="O226" s="8">
        <v>0.86</v>
      </c>
      <c r="P226" s="8">
        <v>2150</v>
      </c>
      <c r="Q226" s="8">
        <v>7057</v>
      </c>
      <c r="R226" s="8">
        <v>9207</v>
      </c>
      <c r="S226" s="8">
        <v>0</v>
      </c>
    </row>
    <row r="227" spans="1:19" x14ac:dyDescent="0.25">
      <c r="A227" s="7">
        <v>3</v>
      </c>
      <c r="B227" s="8" t="s">
        <v>19</v>
      </c>
      <c r="C227" s="8">
        <v>4328</v>
      </c>
      <c r="D227" s="8">
        <v>1076</v>
      </c>
      <c r="E227" s="8">
        <v>24.86</v>
      </c>
      <c r="F227" s="8">
        <v>1336</v>
      </c>
      <c r="G227" s="8">
        <v>30.87</v>
      </c>
      <c r="H227" s="8">
        <v>1916</v>
      </c>
      <c r="I227" s="8">
        <v>44.27</v>
      </c>
      <c r="J227" s="8">
        <v>220</v>
      </c>
      <c r="K227" s="8">
        <v>5.08</v>
      </c>
      <c r="L227" s="8">
        <v>4098</v>
      </c>
      <c r="M227" s="8">
        <v>94.69</v>
      </c>
      <c r="N227" s="8">
        <v>10</v>
      </c>
      <c r="O227" s="8">
        <v>0.23</v>
      </c>
      <c r="P227" s="8">
        <v>1483</v>
      </c>
      <c r="Q227" s="8">
        <v>2845</v>
      </c>
      <c r="R227" s="8">
        <v>0</v>
      </c>
      <c r="S227" s="8">
        <v>4328</v>
      </c>
    </row>
    <row r="228" spans="1:19" x14ac:dyDescent="0.25">
      <c r="A228" s="7">
        <v>4</v>
      </c>
      <c r="B228" s="8" t="s">
        <v>20</v>
      </c>
      <c r="C228" s="8">
        <v>5611</v>
      </c>
      <c r="D228" s="8">
        <v>2015</v>
      </c>
      <c r="E228" s="8">
        <v>35.909999999999997</v>
      </c>
      <c r="F228" s="8">
        <v>2332</v>
      </c>
      <c r="G228" s="8">
        <v>41.56</v>
      </c>
      <c r="H228" s="8">
        <v>1264</v>
      </c>
      <c r="I228" s="8">
        <v>22.53</v>
      </c>
      <c r="J228" s="8">
        <v>160</v>
      </c>
      <c r="K228" s="8">
        <v>2.85</v>
      </c>
      <c r="L228" s="8">
        <v>5449</v>
      </c>
      <c r="M228" s="8">
        <v>97.11</v>
      </c>
      <c r="N228" s="8">
        <v>2</v>
      </c>
      <c r="O228" s="8">
        <v>0.04</v>
      </c>
      <c r="P228" s="8">
        <v>1947</v>
      </c>
      <c r="Q228" s="8">
        <v>3664</v>
      </c>
      <c r="R228" s="8">
        <v>0</v>
      </c>
      <c r="S228" s="8">
        <v>5611</v>
      </c>
    </row>
    <row r="229" spans="1:19" x14ac:dyDescent="0.25">
      <c r="A229" s="7">
        <v>5</v>
      </c>
      <c r="B229" s="8" t="s">
        <v>21</v>
      </c>
      <c r="C229" s="8">
        <v>5570</v>
      </c>
      <c r="D229" s="8">
        <v>993</v>
      </c>
      <c r="E229" s="8">
        <v>17.829999999999998</v>
      </c>
      <c r="F229" s="8">
        <v>2128</v>
      </c>
      <c r="G229" s="8">
        <v>38.200000000000003</v>
      </c>
      <c r="H229" s="8">
        <v>2449</v>
      </c>
      <c r="I229" s="8">
        <v>43.97</v>
      </c>
      <c r="J229" s="8">
        <v>417</v>
      </c>
      <c r="K229" s="8">
        <v>7.49</v>
      </c>
      <c r="L229" s="8">
        <v>5110</v>
      </c>
      <c r="M229" s="8">
        <v>91.74</v>
      </c>
      <c r="N229" s="8">
        <v>43</v>
      </c>
      <c r="O229" s="8">
        <v>0.77</v>
      </c>
      <c r="P229" s="8">
        <v>2023</v>
      </c>
      <c r="Q229" s="8">
        <v>3547</v>
      </c>
      <c r="R229" s="8">
        <v>0</v>
      </c>
      <c r="S229" s="8">
        <v>5570</v>
      </c>
    </row>
    <row r="230" spans="1:19" x14ac:dyDescent="0.25">
      <c r="A230" s="7">
        <v>6</v>
      </c>
      <c r="B230" s="8" t="s">
        <v>22</v>
      </c>
      <c r="C230" s="8">
        <v>3277</v>
      </c>
      <c r="D230" s="8">
        <v>983</v>
      </c>
      <c r="E230" s="8">
        <v>30</v>
      </c>
      <c r="F230" s="8">
        <v>1038</v>
      </c>
      <c r="G230" s="8">
        <v>31.68</v>
      </c>
      <c r="H230" s="8">
        <v>1256</v>
      </c>
      <c r="I230" s="8">
        <v>38.33</v>
      </c>
      <c r="J230" s="8">
        <v>106</v>
      </c>
      <c r="K230" s="8">
        <v>3.23</v>
      </c>
      <c r="L230" s="8">
        <v>3158</v>
      </c>
      <c r="M230" s="8">
        <v>96.37</v>
      </c>
      <c r="N230" s="8">
        <v>13</v>
      </c>
      <c r="O230" s="8">
        <v>0.4</v>
      </c>
      <c r="P230" s="8">
        <v>1202</v>
      </c>
      <c r="Q230" s="8">
        <v>2075</v>
      </c>
      <c r="R230" s="8">
        <v>0</v>
      </c>
      <c r="S230" s="8">
        <v>3277</v>
      </c>
    </row>
    <row r="231" spans="1:19" x14ac:dyDescent="0.25">
      <c r="A231" s="7">
        <v>7</v>
      </c>
      <c r="B231" s="8" t="s">
        <v>23</v>
      </c>
      <c r="C231" s="8">
        <v>2917</v>
      </c>
      <c r="D231" s="8">
        <v>1162</v>
      </c>
      <c r="E231" s="8">
        <v>39.840000000000003</v>
      </c>
      <c r="F231" s="8">
        <v>714</v>
      </c>
      <c r="G231" s="8">
        <v>24.48</v>
      </c>
      <c r="H231" s="8">
        <v>1041</v>
      </c>
      <c r="I231" s="8">
        <v>35.69</v>
      </c>
      <c r="J231" s="8">
        <v>242</v>
      </c>
      <c r="K231" s="8">
        <v>8.3000000000000007</v>
      </c>
      <c r="L231" s="8">
        <v>2572</v>
      </c>
      <c r="M231" s="8">
        <v>88.17</v>
      </c>
      <c r="N231" s="8">
        <v>103</v>
      </c>
      <c r="O231" s="8">
        <v>3.53</v>
      </c>
      <c r="P231" s="8">
        <v>1169</v>
      </c>
      <c r="Q231" s="8">
        <v>1748</v>
      </c>
      <c r="R231" s="8">
        <v>0</v>
      </c>
      <c r="S231" s="8">
        <v>2917</v>
      </c>
    </row>
    <row r="232" spans="1:19" x14ac:dyDescent="0.25">
      <c r="A232" s="7">
        <v>8</v>
      </c>
      <c r="B232" s="8" t="s">
        <v>24</v>
      </c>
      <c r="C232" s="8">
        <v>3335</v>
      </c>
      <c r="D232" s="8">
        <v>1639</v>
      </c>
      <c r="E232" s="8">
        <v>49.15</v>
      </c>
      <c r="F232" s="8">
        <v>765</v>
      </c>
      <c r="G232" s="8">
        <v>22.94</v>
      </c>
      <c r="H232" s="8">
        <v>931</v>
      </c>
      <c r="I232" s="8">
        <v>27.92</v>
      </c>
      <c r="J232" s="8">
        <v>186</v>
      </c>
      <c r="K232" s="8">
        <v>5.58</v>
      </c>
      <c r="L232" s="8">
        <v>3039</v>
      </c>
      <c r="M232" s="8">
        <v>91.12</v>
      </c>
      <c r="N232" s="8">
        <v>110</v>
      </c>
      <c r="O232" s="8">
        <v>3.3</v>
      </c>
      <c r="P232" s="8">
        <v>1031</v>
      </c>
      <c r="Q232" s="8">
        <v>2304</v>
      </c>
      <c r="R232" s="8">
        <v>0</v>
      </c>
      <c r="S232" s="8">
        <v>3335</v>
      </c>
    </row>
    <row r="233" spans="1:19" x14ac:dyDescent="0.25">
      <c r="A233" s="7">
        <v>9</v>
      </c>
      <c r="B233" s="8" t="s">
        <v>25</v>
      </c>
      <c r="C233" s="8">
        <v>5548</v>
      </c>
      <c r="D233" s="8">
        <v>1028</v>
      </c>
      <c r="E233" s="8">
        <v>18.53</v>
      </c>
      <c r="F233" s="8">
        <v>2714</v>
      </c>
      <c r="G233" s="8">
        <v>48.92</v>
      </c>
      <c r="H233" s="8">
        <v>1806</v>
      </c>
      <c r="I233" s="8">
        <v>32.549999999999997</v>
      </c>
      <c r="J233" s="8">
        <v>380</v>
      </c>
      <c r="K233" s="8">
        <v>6.85</v>
      </c>
      <c r="L233" s="8">
        <v>5145</v>
      </c>
      <c r="M233" s="8">
        <v>92.74</v>
      </c>
      <c r="N233" s="8">
        <v>23</v>
      </c>
      <c r="O233" s="8">
        <v>0.41</v>
      </c>
      <c r="P233" s="8">
        <v>2016</v>
      </c>
      <c r="Q233" s="8">
        <v>3532</v>
      </c>
      <c r="R233" s="8">
        <v>0</v>
      </c>
      <c r="S233" s="8">
        <v>5548</v>
      </c>
    </row>
    <row r="234" spans="1:19" x14ac:dyDescent="0.25">
      <c r="A234" s="7">
        <v>10</v>
      </c>
      <c r="B234" s="8" t="s">
        <v>26</v>
      </c>
      <c r="C234" s="8">
        <v>5261</v>
      </c>
      <c r="D234" s="8">
        <v>1735</v>
      </c>
      <c r="E234" s="8">
        <v>32.979999999999997</v>
      </c>
      <c r="F234" s="8">
        <v>2098</v>
      </c>
      <c r="G234" s="8">
        <v>39.880000000000003</v>
      </c>
      <c r="H234" s="8">
        <v>1428</v>
      </c>
      <c r="I234" s="8">
        <v>27.14</v>
      </c>
      <c r="J234" s="8">
        <v>279</v>
      </c>
      <c r="K234" s="8">
        <v>5.3</v>
      </c>
      <c r="L234" s="8">
        <v>4946</v>
      </c>
      <c r="M234" s="8">
        <v>94.01</v>
      </c>
      <c r="N234" s="8">
        <v>36</v>
      </c>
      <c r="O234" s="8">
        <v>0.68</v>
      </c>
      <c r="P234" s="8">
        <v>1707</v>
      </c>
      <c r="Q234" s="8">
        <v>3554</v>
      </c>
      <c r="R234" s="8">
        <v>0</v>
      </c>
      <c r="S234" s="8">
        <v>5261</v>
      </c>
    </row>
    <row r="235" spans="1:19" x14ac:dyDescent="0.25">
      <c r="A235" s="7">
        <v>11</v>
      </c>
      <c r="B235" s="8" t="s">
        <v>27</v>
      </c>
      <c r="C235" s="8">
        <v>2241</v>
      </c>
      <c r="D235" s="8">
        <v>951</v>
      </c>
      <c r="E235" s="8">
        <v>42.44</v>
      </c>
      <c r="F235" s="8">
        <v>628</v>
      </c>
      <c r="G235" s="8">
        <v>28.02</v>
      </c>
      <c r="H235" s="8">
        <v>662</v>
      </c>
      <c r="I235" s="8">
        <v>29.54</v>
      </c>
      <c r="J235" s="8">
        <v>163</v>
      </c>
      <c r="K235" s="8">
        <v>7.27</v>
      </c>
      <c r="L235" s="8">
        <v>2070</v>
      </c>
      <c r="M235" s="8">
        <v>92.37</v>
      </c>
      <c r="N235" s="8">
        <v>8</v>
      </c>
      <c r="O235" s="8">
        <v>0.36</v>
      </c>
      <c r="P235" s="8">
        <v>805</v>
      </c>
      <c r="Q235" s="8">
        <v>1436</v>
      </c>
      <c r="R235" s="8">
        <v>0</v>
      </c>
      <c r="S235" s="8">
        <v>2241</v>
      </c>
    </row>
    <row r="236" spans="1:19" x14ac:dyDescent="0.25">
      <c r="A236" s="7">
        <v>12</v>
      </c>
      <c r="B236" s="8" t="s">
        <v>28</v>
      </c>
      <c r="C236" s="8">
        <v>3216</v>
      </c>
      <c r="D236" s="8">
        <v>1316</v>
      </c>
      <c r="E236" s="8">
        <v>40.92</v>
      </c>
      <c r="F236" s="8">
        <v>869</v>
      </c>
      <c r="G236" s="8">
        <v>27.02</v>
      </c>
      <c r="H236" s="8">
        <v>1031</v>
      </c>
      <c r="I236" s="8">
        <v>32.06</v>
      </c>
      <c r="J236" s="8">
        <v>110</v>
      </c>
      <c r="K236" s="8">
        <v>3.42</v>
      </c>
      <c r="L236" s="8">
        <v>3102</v>
      </c>
      <c r="M236" s="8">
        <v>96.46</v>
      </c>
      <c r="N236" s="8">
        <v>4</v>
      </c>
      <c r="O236" s="8">
        <v>0.12</v>
      </c>
      <c r="P236" s="8">
        <v>561</v>
      </c>
      <c r="Q236" s="8">
        <v>2655</v>
      </c>
      <c r="R236" s="8">
        <v>0</v>
      </c>
      <c r="S236" s="8">
        <v>3216</v>
      </c>
    </row>
    <row r="237" spans="1:19" x14ac:dyDescent="0.25">
      <c r="A237" s="7">
        <v>13</v>
      </c>
      <c r="B237" s="8" t="s">
        <v>29</v>
      </c>
      <c r="C237" s="8">
        <v>6492</v>
      </c>
      <c r="D237" s="8">
        <v>593</v>
      </c>
      <c r="E237" s="8">
        <v>9.1300000000000008</v>
      </c>
      <c r="F237" s="8">
        <v>2030</v>
      </c>
      <c r="G237" s="8">
        <v>31.27</v>
      </c>
      <c r="H237" s="8">
        <v>3869</v>
      </c>
      <c r="I237" s="8">
        <v>59.6</v>
      </c>
      <c r="J237" s="8">
        <v>1257</v>
      </c>
      <c r="K237" s="8">
        <v>19.36</v>
      </c>
      <c r="L237" s="8">
        <v>5141</v>
      </c>
      <c r="M237" s="8">
        <v>79.19</v>
      </c>
      <c r="N237" s="8">
        <v>94</v>
      </c>
      <c r="O237" s="8">
        <v>1.45</v>
      </c>
      <c r="P237" s="8">
        <v>2742</v>
      </c>
      <c r="Q237" s="8">
        <v>3750</v>
      </c>
      <c r="R237" s="8">
        <v>0</v>
      </c>
      <c r="S237" s="8">
        <v>6492</v>
      </c>
    </row>
    <row r="238" spans="1:19" x14ac:dyDescent="0.25">
      <c r="A238" s="7">
        <v>14</v>
      </c>
      <c r="B238" s="8" t="s">
        <v>30</v>
      </c>
      <c r="C238" s="8">
        <v>4541</v>
      </c>
      <c r="D238" s="8">
        <v>2033</v>
      </c>
      <c r="E238" s="8">
        <v>44.77</v>
      </c>
      <c r="F238" s="8">
        <v>1372</v>
      </c>
      <c r="G238" s="8">
        <v>30.21</v>
      </c>
      <c r="H238" s="8">
        <v>1136</v>
      </c>
      <c r="I238" s="8">
        <v>25.02</v>
      </c>
      <c r="J238" s="8">
        <v>199</v>
      </c>
      <c r="K238" s="8">
        <v>4.38</v>
      </c>
      <c r="L238" s="8">
        <v>4183</v>
      </c>
      <c r="M238" s="8">
        <v>92.12</v>
      </c>
      <c r="N238" s="8">
        <v>159</v>
      </c>
      <c r="O238" s="8">
        <v>3.5</v>
      </c>
      <c r="P238" s="8">
        <v>1500</v>
      </c>
      <c r="Q238" s="8">
        <v>3041</v>
      </c>
      <c r="R238" s="8">
        <v>0</v>
      </c>
      <c r="S238" s="8">
        <v>4541</v>
      </c>
    </row>
    <row r="239" spans="1:19" x14ac:dyDescent="0.25">
      <c r="A239" s="7">
        <v>15</v>
      </c>
      <c r="B239" s="8" t="s">
        <v>31</v>
      </c>
      <c r="C239" s="8">
        <v>3065</v>
      </c>
      <c r="D239" s="8">
        <v>1121</v>
      </c>
      <c r="E239" s="8">
        <v>36.57</v>
      </c>
      <c r="F239" s="8">
        <v>1026</v>
      </c>
      <c r="G239" s="8">
        <v>33.47</v>
      </c>
      <c r="H239" s="8">
        <v>918</v>
      </c>
      <c r="I239" s="8">
        <v>29.95</v>
      </c>
      <c r="J239" s="8">
        <v>81</v>
      </c>
      <c r="K239" s="8">
        <v>2.64</v>
      </c>
      <c r="L239" s="8">
        <v>2968</v>
      </c>
      <c r="M239" s="8">
        <v>96.84</v>
      </c>
      <c r="N239" s="8">
        <v>16</v>
      </c>
      <c r="O239" s="8">
        <v>0.52</v>
      </c>
      <c r="P239" s="8">
        <v>863</v>
      </c>
      <c r="Q239" s="8">
        <v>2202</v>
      </c>
      <c r="R239" s="8">
        <v>0</v>
      </c>
      <c r="S239" s="8">
        <v>3065</v>
      </c>
    </row>
    <row r="240" spans="1:19" x14ac:dyDescent="0.25">
      <c r="A240" s="7">
        <v>16</v>
      </c>
      <c r="B240" s="8" t="s">
        <v>32</v>
      </c>
      <c r="C240" s="8">
        <v>4661</v>
      </c>
      <c r="D240" s="8">
        <v>1688</v>
      </c>
      <c r="E240" s="8">
        <v>36.22</v>
      </c>
      <c r="F240" s="8">
        <v>1356</v>
      </c>
      <c r="G240" s="8">
        <v>29.09</v>
      </c>
      <c r="H240" s="8">
        <v>1617</v>
      </c>
      <c r="I240" s="8">
        <v>34.69</v>
      </c>
      <c r="J240" s="8">
        <v>124</v>
      </c>
      <c r="K240" s="8">
        <v>2.66</v>
      </c>
      <c r="L240" s="8">
        <v>4527</v>
      </c>
      <c r="M240" s="8">
        <v>97.13</v>
      </c>
      <c r="N240" s="8">
        <v>10</v>
      </c>
      <c r="O240" s="8">
        <v>0.21</v>
      </c>
      <c r="P240" s="8">
        <v>1232</v>
      </c>
      <c r="Q240" s="8">
        <v>3429</v>
      </c>
      <c r="R240" s="8">
        <v>0</v>
      </c>
      <c r="S240" s="8">
        <v>4661</v>
      </c>
    </row>
    <row r="241" spans="1:20" x14ac:dyDescent="0.25">
      <c r="A241" s="7">
        <v>17</v>
      </c>
      <c r="B241" s="8" t="s">
        <v>33</v>
      </c>
      <c r="C241" s="8">
        <v>2436</v>
      </c>
      <c r="D241" s="8">
        <v>638</v>
      </c>
      <c r="E241" s="8">
        <v>26.19</v>
      </c>
      <c r="F241" s="8">
        <v>1238</v>
      </c>
      <c r="G241" s="8">
        <v>50.82</v>
      </c>
      <c r="H241" s="8">
        <v>560</v>
      </c>
      <c r="I241" s="8">
        <v>22.99</v>
      </c>
      <c r="J241" s="8">
        <v>175</v>
      </c>
      <c r="K241" s="8">
        <v>7.18</v>
      </c>
      <c r="L241" s="8">
        <v>2206</v>
      </c>
      <c r="M241" s="8">
        <v>90.56</v>
      </c>
      <c r="N241" s="8">
        <v>55</v>
      </c>
      <c r="O241" s="8">
        <v>2.2599999999999998</v>
      </c>
      <c r="P241" s="8">
        <v>670</v>
      </c>
      <c r="Q241" s="8">
        <v>1766</v>
      </c>
      <c r="R241" s="8">
        <v>0</v>
      </c>
      <c r="S241" s="8">
        <v>2436</v>
      </c>
    </row>
    <row r="242" spans="1:20" x14ac:dyDescent="0.25">
      <c r="A242" s="7">
        <v>18</v>
      </c>
      <c r="B242" s="8" t="s">
        <v>34</v>
      </c>
      <c r="C242" s="8">
        <v>3218</v>
      </c>
      <c r="D242" s="8">
        <v>1482</v>
      </c>
      <c r="E242" s="8">
        <v>46.05</v>
      </c>
      <c r="F242" s="8">
        <v>1087</v>
      </c>
      <c r="G242" s="8">
        <v>33.78</v>
      </c>
      <c r="H242" s="8">
        <v>649</v>
      </c>
      <c r="I242" s="8">
        <v>20.170000000000002</v>
      </c>
      <c r="J242" s="8">
        <v>158</v>
      </c>
      <c r="K242" s="8">
        <v>4.91</v>
      </c>
      <c r="L242" s="8">
        <v>2996</v>
      </c>
      <c r="M242" s="8">
        <v>93.1</v>
      </c>
      <c r="N242" s="8">
        <v>64</v>
      </c>
      <c r="O242" s="8">
        <v>1.99</v>
      </c>
      <c r="P242" s="8">
        <v>1257</v>
      </c>
      <c r="Q242" s="8">
        <v>1961</v>
      </c>
      <c r="R242" s="8">
        <v>0</v>
      </c>
      <c r="S242" s="8">
        <v>3218</v>
      </c>
    </row>
    <row r="243" spans="1:20" x14ac:dyDescent="0.25">
      <c r="A243" s="7">
        <v>19</v>
      </c>
      <c r="B243" s="8" t="s">
        <v>35</v>
      </c>
      <c r="C243" s="8">
        <v>5119</v>
      </c>
      <c r="D243" s="8">
        <v>1376</v>
      </c>
      <c r="E243" s="8">
        <v>26.88</v>
      </c>
      <c r="F243" s="8">
        <v>2319</v>
      </c>
      <c r="G243" s="8">
        <v>45.3</v>
      </c>
      <c r="H243" s="8">
        <v>1424</v>
      </c>
      <c r="I243" s="8">
        <v>27.82</v>
      </c>
      <c r="J243" s="8">
        <v>268</v>
      </c>
      <c r="K243" s="8">
        <v>5.24</v>
      </c>
      <c r="L243" s="8">
        <v>4769</v>
      </c>
      <c r="M243" s="8">
        <v>93.16</v>
      </c>
      <c r="N243" s="8">
        <v>82</v>
      </c>
      <c r="O243" s="8">
        <v>1.6</v>
      </c>
      <c r="P243" s="8">
        <v>1688</v>
      </c>
      <c r="Q243" s="8">
        <v>3431</v>
      </c>
      <c r="R243" s="8">
        <v>0</v>
      </c>
      <c r="S243" s="8">
        <v>5119</v>
      </c>
    </row>
    <row r="244" spans="1:20" x14ac:dyDescent="0.25">
      <c r="A244" s="9">
        <v>20</v>
      </c>
      <c r="B244" s="10" t="s">
        <v>36</v>
      </c>
      <c r="C244" s="10">
        <v>3695</v>
      </c>
      <c r="D244" s="10">
        <v>1067</v>
      </c>
      <c r="E244" s="10">
        <v>28.88</v>
      </c>
      <c r="F244" s="10">
        <v>1302</v>
      </c>
      <c r="G244" s="10">
        <v>35.24</v>
      </c>
      <c r="H244" s="10">
        <v>1326</v>
      </c>
      <c r="I244" s="10">
        <v>35.89</v>
      </c>
      <c r="J244" s="10">
        <v>141</v>
      </c>
      <c r="K244" s="10">
        <v>3.82</v>
      </c>
      <c r="L244" s="10">
        <v>3537</v>
      </c>
      <c r="M244" s="10">
        <v>95.72</v>
      </c>
      <c r="N244" s="10">
        <v>17</v>
      </c>
      <c r="O244" s="10">
        <v>0.46</v>
      </c>
      <c r="P244" s="10">
        <v>1713</v>
      </c>
      <c r="Q244" s="10">
        <v>1982</v>
      </c>
      <c r="R244" s="10">
        <v>0</v>
      </c>
      <c r="S244" s="10">
        <v>3695</v>
      </c>
    </row>
    <row r="245" spans="1:20" x14ac:dyDescent="0.25">
      <c r="A245" s="112" t="s">
        <v>37</v>
      </c>
      <c r="B245" s="112"/>
      <c r="C245" s="34">
        <v>89252</v>
      </c>
      <c r="D245" s="34">
        <v>27357</v>
      </c>
      <c r="E245" s="45">
        <v>30.651413973916551</v>
      </c>
      <c r="F245" s="34">
        <v>31049</v>
      </c>
      <c r="G245" s="45">
        <v>34.788015954824544</v>
      </c>
      <c r="H245" s="34">
        <v>30846</v>
      </c>
      <c r="I245" s="45">
        <v>34.560570071258908</v>
      </c>
      <c r="J245" s="34">
        <v>5352</v>
      </c>
      <c r="K245" s="37">
        <v>5.9965042800161337</v>
      </c>
      <c r="L245" s="34">
        <v>82856</v>
      </c>
      <c r="M245" s="37">
        <v>92.833774033074889</v>
      </c>
      <c r="N245" s="34">
        <v>1044</v>
      </c>
      <c r="O245" s="37">
        <v>1.1697216869089768</v>
      </c>
      <c r="P245" s="34">
        <v>29574</v>
      </c>
      <c r="Q245" s="34">
        <v>59678</v>
      </c>
      <c r="R245" s="34">
        <v>14721</v>
      </c>
      <c r="S245" s="34">
        <v>74531</v>
      </c>
    </row>
    <row r="246" spans="1:20" x14ac:dyDescent="0.25">
      <c r="A246" s="39"/>
      <c r="B246" s="39"/>
      <c r="C246" s="46"/>
      <c r="D246" s="46"/>
      <c r="E246" s="47"/>
      <c r="F246" s="46"/>
      <c r="G246" s="47"/>
      <c r="H246" s="46"/>
      <c r="I246" s="47"/>
      <c r="J246" s="46"/>
      <c r="K246" s="48"/>
      <c r="L246" s="46"/>
      <c r="M246" s="48"/>
      <c r="N246" s="46"/>
      <c r="O246" s="48"/>
      <c r="P246" s="46"/>
      <c r="Q246" s="46"/>
      <c r="R246" s="46"/>
      <c r="S246" s="46"/>
    </row>
    <row r="247" spans="1:20" x14ac:dyDescent="0.25">
      <c r="A247" s="39"/>
      <c r="B247" s="39"/>
      <c r="C247" s="46"/>
      <c r="D247" s="46"/>
      <c r="E247" s="47">
        <f>D245/C245*100</f>
        <v>30.651413973916554</v>
      </c>
      <c r="F247" s="46"/>
      <c r="G247" s="47"/>
      <c r="H247" s="46"/>
      <c r="I247" s="47"/>
      <c r="J247" s="46"/>
      <c r="K247" s="48"/>
      <c r="L247" s="46"/>
      <c r="M247" s="48"/>
      <c r="N247" s="46"/>
      <c r="O247" s="48"/>
      <c r="P247" s="46"/>
      <c r="Q247" s="46"/>
      <c r="R247" s="46"/>
      <c r="S247" s="46"/>
    </row>
    <row r="248" spans="1:20" x14ac:dyDescent="0.25">
      <c r="A248" s="39"/>
      <c r="B248" s="39"/>
      <c r="C248" s="46"/>
      <c r="D248" s="46"/>
      <c r="E248" s="47"/>
      <c r="F248" s="46"/>
      <c r="G248" s="47"/>
      <c r="H248" s="46"/>
      <c r="I248" s="47"/>
      <c r="J248" s="46"/>
      <c r="K248" s="48"/>
      <c r="L248" s="46"/>
      <c r="M248" s="48"/>
      <c r="N248" s="46"/>
      <c r="O248" s="48"/>
      <c r="P248" s="46"/>
      <c r="Q248" s="46"/>
      <c r="R248" s="46"/>
      <c r="S248" s="46"/>
    </row>
    <row r="249" spans="1:20" ht="105" customHeight="1" x14ac:dyDescent="0.25">
      <c r="A249" s="39"/>
      <c r="B249" s="39"/>
      <c r="C249" s="46"/>
      <c r="D249" s="46"/>
      <c r="E249" s="47"/>
      <c r="F249" s="46"/>
      <c r="G249" s="47"/>
      <c r="H249" s="46"/>
      <c r="I249" s="47"/>
      <c r="J249" s="46"/>
      <c r="K249" s="48"/>
      <c r="L249" s="46"/>
      <c r="M249" s="48"/>
      <c r="N249" s="46"/>
      <c r="O249" s="48"/>
      <c r="P249" s="46"/>
      <c r="Q249" s="46"/>
      <c r="R249" s="46"/>
      <c r="S249" s="46"/>
    </row>
    <row r="250" spans="1:20" ht="15.75" customHeight="1" x14ac:dyDescent="0.25">
      <c r="A250" s="39"/>
      <c r="B250" s="39"/>
      <c r="C250" s="46"/>
      <c r="D250" s="46"/>
      <c r="E250" s="47"/>
      <c r="F250" s="46"/>
      <c r="G250" s="47"/>
      <c r="H250" s="46"/>
      <c r="I250" s="47"/>
      <c r="J250" s="46"/>
      <c r="K250" s="48"/>
      <c r="L250" s="46"/>
      <c r="M250" s="48"/>
      <c r="N250" s="46"/>
      <c r="O250" s="48"/>
      <c r="P250" s="46"/>
      <c r="Q250" s="46"/>
      <c r="R250" s="46"/>
      <c r="S250" s="46"/>
    </row>
    <row r="251" spans="1:20" ht="18.75" x14ac:dyDescent="0.3">
      <c r="A251" s="97" t="s">
        <v>76</v>
      </c>
      <c r="B251" s="97"/>
      <c r="C251" s="97"/>
      <c r="D251" s="97"/>
      <c r="E251" s="97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</row>
    <row r="252" spans="1:20" x14ac:dyDescent="0.25">
      <c r="A252" s="38"/>
      <c r="B252" s="39"/>
      <c r="C252" s="46"/>
      <c r="D252" s="49"/>
      <c r="E252" s="47"/>
      <c r="F252" s="49"/>
      <c r="G252" s="47"/>
      <c r="H252" s="49"/>
      <c r="I252" s="47"/>
      <c r="J252" s="46"/>
      <c r="K252" s="48"/>
      <c r="L252" s="46"/>
      <c r="M252" s="48"/>
      <c r="N252" s="46"/>
      <c r="O252" s="48"/>
      <c r="P252" s="46"/>
      <c r="Q252" s="46"/>
      <c r="R252" s="46"/>
      <c r="S252" s="46"/>
    </row>
    <row r="253" spans="1:20" ht="18.75" x14ac:dyDescent="0.3">
      <c r="A253" s="120" t="s">
        <v>103</v>
      </c>
      <c r="B253" s="120"/>
      <c r="C253" s="120"/>
      <c r="D253" s="120"/>
      <c r="E253" s="120"/>
      <c r="F253" s="120"/>
      <c r="G253" s="120"/>
      <c r="H253" s="120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</row>
    <row r="254" spans="1:20" x14ac:dyDescent="0.25">
      <c r="A254" s="38"/>
      <c r="B254" s="39"/>
      <c r="C254" s="46"/>
      <c r="D254" s="49"/>
      <c r="E254" s="47"/>
      <c r="F254" s="49"/>
      <c r="G254" s="47"/>
      <c r="H254" s="49"/>
      <c r="I254" s="47"/>
      <c r="J254" s="46"/>
      <c r="K254" s="48"/>
      <c r="L254" s="46"/>
      <c r="M254" s="48"/>
      <c r="N254" s="46"/>
      <c r="O254" s="48"/>
      <c r="P254" s="46"/>
      <c r="Q254" s="46"/>
      <c r="R254" s="46"/>
      <c r="S254" s="46"/>
    </row>
    <row r="255" spans="1:20" x14ac:dyDescent="0.25">
      <c r="A255" s="111" t="s">
        <v>0</v>
      </c>
      <c r="B255" s="113" t="s">
        <v>1</v>
      </c>
      <c r="C255" s="113" t="s">
        <v>78</v>
      </c>
      <c r="D255" s="111" t="s">
        <v>6</v>
      </c>
      <c r="E255" s="111"/>
      <c r="F255" s="111" t="s">
        <v>41</v>
      </c>
      <c r="G255" s="111"/>
      <c r="H255" s="114" t="s">
        <v>80</v>
      </c>
      <c r="I255" s="114"/>
      <c r="J255" s="114"/>
      <c r="K255" s="114"/>
      <c r="L255" s="114"/>
      <c r="M255" s="114"/>
      <c r="N255" s="114"/>
      <c r="O255" s="114"/>
      <c r="P255" s="46"/>
      <c r="Q255" s="46"/>
      <c r="R255" s="46"/>
      <c r="S255" s="46"/>
    </row>
    <row r="256" spans="1:20" ht="43.5" customHeight="1" x14ac:dyDescent="0.25">
      <c r="A256" s="111"/>
      <c r="B256" s="113"/>
      <c r="C256" s="113"/>
      <c r="D256" s="111" t="s">
        <v>11</v>
      </c>
      <c r="E256" s="111" t="s">
        <v>12</v>
      </c>
      <c r="F256" s="111" t="s">
        <v>102</v>
      </c>
      <c r="G256" s="111" t="s">
        <v>14</v>
      </c>
      <c r="H256" s="98" t="s">
        <v>81</v>
      </c>
      <c r="I256" s="98"/>
      <c r="J256" s="98" t="s">
        <v>82</v>
      </c>
      <c r="K256" s="98"/>
      <c r="L256" s="98" t="s">
        <v>83</v>
      </c>
      <c r="M256" s="98"/>
      <c r="N256" s="98" t="s">
        <v>84</v>
      </c>
      <c r="O256" s="98"/>
      <c r="P256" s="48"/>
      <c r="Q256" s="46"/>
      <c r="R256" s="46"/>
      <c r="S256" s="46"/>
      <c r="T256" s="44"/>
    </row>
    <row r="257" spans="1:20" ht="25.5" x14ac:dyDescent="0.25">
      <c r="A257" s="111"/>
      <c r="B257" s="113"/>
      <c r="C257" s="113"/>
      <c r="D257" s="111"/>
      <c r="E257" s="111"/>
      <c r="F257" s="111"/>
      <c r="G257" s="111"/>
      <c r="H257" s="16" t="s">
        <v>71</v>
      </c>
      <c r="I257" s="16" t="s">
        <v>72</v>
      </c>
      <c r="J257" s="16" t="s">
        <v>71</v>
      </c>
      <c r="K257" s="16" t="s">
        <v>72</v>
      </c>
      <c r="L257" s="16" t="s">
        <v>71</v>
      </c>
      <c r="M257" s="16" t="s">
        <v>72</v>
      </c>
      <c r="N257" s="16" t="s">
        <v>71</v>
      </c>
      <c r="O257" s="16" t="s">
        <v>72</v>
      </c>
      <c r="P257" s="48"/>
      <c r="Q257" s="46"/>
      <c r="R257" s="46"/>
      <c r="S257" s="46"/>
      <c r="T257" s="44"/>
    </row>
    <row r="258" spans="1:20" x14ac:dyDescent="0.25">
      <c r="A258" s="50">
        <v>1</v>
      </c>
      <c r="B258" s="6" t="s">
        <v>17</v>
      </c>
      <c r="C258" s="6">
        <v>4633</v>
      </c>
      <c r="D258" s="6">
        <v>2710</v>
      </c>
      <c r="E258" s="6">
        <v>1923</v>
      </c>
      <c r="F258" s="6">
        <v>4633</v>
      </c>
      <c r="G258" s="6">
        <v>0</v>
      </c>
      <c r="H258" s="6">
        <v>775</v>
      </c>
      <c r="I258" s="6">
        <v>16.73</v>
      </c>
      <c r="J258" s="6">
        <v>2042</v>
      </c>
      <c r="K258" s="6">
        <v>44.08</v>
      </c>
      <c r="L258" s="6">
        <v>1096</v>
      </c>
      <c r="M258" s="6">
        <v>23.66</v>
      </c>
      <c r="N258" s="6">
        <v>720</v>
      </c>
      <c r="O258" s="6">
        <v>15.54</v>
      </c>
      <c r="P258" s="48"/>
      <c r="Q258" s="46"/>
      <c r="R258" s="46"/>
      <c r="S258" s="46"/>
      <c r="T258" s="44"/>
    </row>
    <row r="259" spans="1:20" x14ac:dyDescent="0.25">
      <c r="A259" s="51">
        <v>2</v>
      </c>
      <c r="B259" s="8" t="s">
        <v>18</v>
      </c>
      <c r="C259" s="8">
        <v>8312</v>
      </c>
      <c r="D259" s="8">
        <v>5424</v>
      </c>
      <c r="E259" s="8">
        <v>2888</v>
      </c>
      <c r="F259" s="8">
        <v>8312</v>
      </c>
      <c r="G259" s="8">
        <v>0</v>
      </c>
      <c r="H259" s="8">
        <v>2237</v>
      </c>
      <c r="I259" s="8">
        <v>26.91</v>
      </c>
      <c r="J259" s="8">
        <v>3342</v>
      </c>
      <c r="K259" s="8">
        <v>40.21</v>
      </c>
      <c r="L259" s="8">
        <v>1309</v>
      </c>
      <c r="M259" s="8">
        <v>15.75</v>
      </c>
      <c r="N259" s="8">
        <v>1424</v>
      </c>
      <c r="O259" s="8">
        <v>17.13</v>
      </c>
      <c r="P259" s="48"/>
      <c r="Q259" s="46"/>
      <c r="R259" s="46"/>
      <c r="S259" s="46"/>
      <c r="T259" s="44"/>
    </row>
    <row r="260" spans="1:20" x14ac:dyDescent="0.25">
      <c r="A260" s="51">
        <v>3</v>
      </c>
      <c r="B260" s="8" t="s">
        <v>19</v>
      </c>
      <c r="C260" s="8">
        <v>3745</v>
      </c>
      <c r="D260" s="8">
        <v>2257</v>
      </c>
      <c r="E260" s="8">
        <v>1488</v>
      </c>
      <c r="F260" s="8">
        <v>0</v>
      </c>
      <c r="G260" s="8">
        <v>3745</v>
      </c>
      <c r="H260" s="8">
        <v>1021</v>
      </c>
      <c r="I260" s="8">
        <v>27.26</v>
      </c>
      <c r="J260" s="8">
        <v>1783</v>
      </c>
      <c r="K260" s="8">
        <v>47.61</v>
      </c>
      <c r="L260" s="8">
        <v>439</v>
      </c>
      <c r="M260" s="8">
        <v>11.72</v>
      </c>
      <c r="N260" s="8">
        <v>502</v>
      </c>
      <c r="O260" s="8">
        <v>13.4</v>
      </c>
      <c r="P260" s="48"/>
      <c r="Q260" s="46"/>
      <c r="R260" s="46"/>
      <c r="S260" s="46"/>
      <c r="T260" s="44"/>
    </row>
    <row r="261" spans="1:20" x14ac:dyDescent="0.25">
      <c r="A261" s="51">
        <v>4</v>
      </c>
      <c r="B261" s="8" t="s">
        <v>20</v>
      </c>
      <c r="C261" s="8">
        <v>4880</v>
      </c>
      <c r="D261" s="8">
        <v>3056</v>
      </c>
      <c r="E261" s="8">
        <v>1824</v>
      </c>
      <c r="F261" s="8">
        <v>0</v>
      </c>
      <c r="G261" s="8">
        <v>4880</v>
      </c>
      <c r="H261" s="8">
        <v>1021</v>
      </c>
      <c r="I261" s="8">
        <v>20.92</v>
      </c>
      <c r="J261" s="8">
        <v>2160</v>
      </c>
      <c r="K261" s="8">
        <v>44.26</v>
      </c>
      <c r="L261" s="8">
        <v>1109</v>
      </c>
      <c r="M261" s="8">
        <v>22.73</v>
      </c>
      <c r="N261" s="8">
        <v>590</v>
      </c>
      <c r="O261" s="8">
        <v>12.09</v>
      </c>
      <c r="P261" s="48"/>
      <c r="Q261" s="46"/>
      <c r="R261" s="46"/>
      <c r="S261" s="46"/>
      <c r="T261" s="44"/>
    </row>
    <row r="262" spans="1:20" x14ac:dyDescent="0.25">
      <c r="A262" s="51">
        <v>5</v>
      </c>
      <c r="B262" s="8" t="s">
        <v>21</v>
      </c>
      <c r="C262" s="8">
        <v>4763</v>
      </c>
      <c r="D262" s="8">
        <v>2817</v>
      </c>
      <c r="E262" s="8">
        <v>1946</v>
      </c>
      <c r="F262" s="8">
        <v>0</v>
      </c>
      <c r="G262" s="8">
        <v>4763</v>
      </c>
      <c r="H262" s="8">
        <v>521</v>
      </c>
      <c r="I262" s="8">
        <v>10.94</v>
      </c>
      <c r="J262" s="8">
        <v>1855</v>
      </c>
      <c r="K262" s="8">
        <v>38.950000000000003</v>
      </c>
      <c r="L262" s="8">
        <v>1190</v>
      </c>
      <c r="M262" s="8">
        <v>24.98</v>
      </c>
      <c r="N262" s="8">
        <v>1197</v>
      </c>
      <c r="O262" s="8">
        <v>25.13</v>
      </c>
      <c r="P262" s="48"/>
      <c r="Q262" s="46"/>
      <c r="R262" s="46"/>
      <c r="S262" s="46"/>
      <c r="T262" s="44"/>
    </row>
    <row r="263" spans="1:20" x14ac:dyDescent="0.25">
      <c r="A263" s="51">
        <v>6</v>
      </c>
      <c r="B263" s="8" t="s">
        <v>22</v>
      </c>
      <c r="C263" s="8">
        <v>2920</v>
      </c>
      <c r="D263" s="8">
        <v>1815</v>
      </c>
      <c r="E263" s="8">
        <v>1105</v>
      </c>
      <c r="F263" s="8">
        <v>0</v>
      </c>
      <c r="G263" s="8">
        <v>2920</v>
      </c>
      <c r="H263" s="8">
        <v>928</v>
      </c>
      <c r="I263" s="8">
        <v>31.78</v>
      </c>
      <c r="J263" s="8">
        <v>1157</v>
      </c>
      <c r="K263" s="8">
        <v>39.619999999999997</v>
      </c>
      <c r="L263" s="8">
        <v>481</v>
      </c>
      <c r="M263" s="8">
        <v>16.47</v>
      </c>
      <c r="N263" s="8">
        <v>354</v>
      </c>
      <c r="O263" s="8">
        <v>12.12</v>
      </c>
      <c r="P263" s="48"/>
      <c r="Q263" s="46"/>
      <c r="R263" s="46"/>
      <c r="S263" s="46"/>
      <c r="T263" s="44"/>
    </row>
    <row r="264" spans="1:20" x14ac:dyDescent="0.25">
      <c r="A264" s="51">
        <v>7</v>
      </c>
      <c r="B264" s="8" t="s">
        <v>23</v>
      </c>
      <c r="C264" s="8">
        <v>2414</v>
      </c>
      <c r="D264" s="8">
        <v>1339</v>
      </c>
      <c r="E264" s="8">
        <v>1075</v>
      </c>
      <c r="F264" s="8">
        <v>0</v>
      </c>
      <c r="G264" s="8">
        <v>2414</v>
      </c>
      <c r="H264" s="8">
        <v>128</v>
      </c>
      <c r="I264" s="8">
        <v>5.3</v>
      </c>
      <c r="J264" s="8">
        <v>816</v>
      </c>
      <c r="K264" s="8">
        <v>33.799999999999997</v>
      </c>
      <c r="L264" s="8">
        <v>807</v>
      </c>
      <c r="M264" s="8">
        <v>33.43</v>
      </c>
      <c r="N264" s="8">
        <v>663</v>
      </c>
      <c r="O264" s="8">
        <v>27.46</v>
      </c>
      <c r="P264" s="48"/>
      <c r="Q264" s="46"/>
      <c r="R264" s="46"/>
      <c r="S264" s="46"/>
      <c r="T264" s="44"/>
    </row>
    <row r="265" spans="1:20" x14ac:dyDescent="0.25">
      <c r="A265" s="51">
        <v>8</v>
      </c>
      <c r="B265" s="8" t="s">
        <v>24</v>
      </c>
      <c r="C265" s="8">
        <v>2799</v>
      </c>
      <c r="D265" s="8">
        <v>1581</v>
      </c>
      <c r="E265" s="8">
        <v>1218</v>
      </c>
      <c r="F265" s="8">
        <v>0</v>
      </c>
      <c r="G265" s="8">
        <v>2799</v>
      </c>
      <c r="H265" s="8">
        <v>395</v>
      </c>
      <c r="I265" s="8">
        <v>14.11</v>
      </c>
      <c r="J265" s="8">
        <v>1185</v>
      </c>
      <c r="K265" s="8">
        <v>42.34</v>
      </c>
      <c r="L265" s="8">
        <v>623</v>
      </c>
      <c r="M265" s="8">
        <v>22.26</v>
      </c>
      <c r="N265" s="8">
        <v>596</v>
      </c>
      <c r="O265" s="8">
        <v>21.29</v>
      </c>
      <c r="P265" s="48"/>
      <c r="Q265" s="46"/>
      <c r="R265" s="46"/>
      <c r="S265" s="46"/>
      <c r="T265" s="44"/>
    </row>
    <row r="266" spans="1:20" x14ac:dyDescent="0.25">
      <c r="A266" s="51">
        <v>9</v>
      </c>
      <c r="B266" s="8" t="s">
        <v>25</v>
      </c>
      <c r="C266" s="8">
        <v>4791</v>
      </c>
      <c r="D266" s="8">
        <v>3033</v>
      </c>
      <c r="E266" s="8">
        <v>1758</v>
      </c>
      <c r="F266" s="8">
        <v>0</v>
      </c>
      <c r="G266" s="8">
        <v>4791</v>
      </c>
      <c r="H266" s="8">
        <v>1125</v>
      </c>
      <c r="I266" s="8">
        <v>23.48</v>
      </c>
      <c r="J266" s="8">
        <v>1546</v>
      </c>
      <c r="K266" s="8">
        <v>32.270000000000003</v>
      </c>
      <c r="L266" s="8">
        <v>1108</v>
      </c>
      <c r="M266" s="8">
        <v>23.13</v>
      </c>
      <c r="N266" s="8">
        <v>1012</v>
      </c>
      <c r="O266" s="8">
        <v>21.12</v>
      </c>
      <c r="P266" s="48"/>
      <c r="Q266" s="46"/>
      <c r="R266" s="46"/>
      <c r="S266" s="46"/>
      <c r="T266" s="44"/>
    </row>
    <row r="267" spans="1:20" x14ac:dyDescent="0.25">
      <c r="A267" s="51">
        <v>10</v>
      </c>
      <c r="B267" s="8" t="s">
        <v>26</v>
      </c>
      <c r="C267" s="8">
        <v>4396</v>
      </c>
      <c r="D267" s="8">
        <v>2560</v>
      </c>
      <c r="E267" s="8">
        <v>1836</v>
      </c>
      <c r="F267" s="8">
        <v>0</v>
      </c>
      <c r="G267" s="8">
        <v>4396</v>
      </c>
      <c r="H267" s="8">
        <v>600</v>
      </c>
      <c r="I267" s="8">
        <v>13.65</v>
      </c>
      <c r="J267" s="8">
        <v>1826</v>
      </c>
      <c r="K267" s="8">
        <v>41.54</v>
      </c>
      <c r="L267" s="8">
        <v>1090</v>
      </c>
      <c r="M267" s="8">
        <v>24.8</v>
      </c>
      <c r="N267" s="8">
        <v>880</v>
      </c>
      <c r="O267" s="8">
        <v>20.02</v>
      </c>
      <c r="P267" s="48"/>
      <c r="Q267" s="46"/>
      <c r="R267" s="46"/>
      <c r="S267" s="46"/>
      <c r="T267" s="44"/>
    </row>
    <row r="268" spans="1:20" x14ac:dyDescent="0.25">
      <c r="A268" s="51">
        <v>11</v>
      </c>
      <c r="B268" s="8" t="s">
        <v>27</v>
      </c>
      <c r="C268" s="8">
        <v>1862</v>
      </c>
      <c r="D268" s="8">
        <v>1140</v>
      </c>
      <c r="E268" s="8">
        <v>722</v>
      </c>
      <c r="F268" s="8">
        <v>0</v>
      </c>
      <c r="G268" s="8">
        <v>1862</v>
      </c>
      <c r="H268" s="8">
        <v>153</v>
      </c>
      <c r="I268" s="8">
        <v>8.2200000000000006</v>
      </c>
      <c r="J268" s="8">
        <v>767</v>
      </c>
      <c r="K268" s="8">
        <v>41.19</v>
      </c>
      <c r="L268" s="8">
        <v>535</v>
      </c>
      <c r="M268" s="8">
        <v>28.73</v>
      </c>
      <c r="N268" s="8">
        <v>407</v>
      </c>
      <c r="O268" s="8">
        <v>21.86</v>
      </c>
      <c r="P268" s="48"/>
      <c r="Q268" s="46"/>
      <c r="R268" s="46"/>
      <c r="S268" s="46"/>
      <c r="T268" s="44"/>
    </row>
    <row r="269" spans="1:20" x14ac:dyDescent="0.25">
      <c r="A269" s="51">
        <v>12</v>
      </c>
      <c r="B269" s="8" t="s">
        <v>28</v>
      </c>
      <c r="C269" s="8">
        <v>2970</v>
      </c>
      <c r="D269" s="8">
        <v>1957</v>
      </c>
      <c r="E269" s="8">
        <v>1013</v>
      </c>
      <c r="F269" s="8">
        <v>0</v>
      </c>
      <c r="G269" s="8">
        <v>2970</v>
      </c>
      <c r="H269" s="8">
        <v>813</v>
      </c>
      <c r="I269" s="8">
        <v>27.37</v>
      </c>
      <c r="J269" s="8">
        <v>1239</v>
      </c>
      <c r="K269" s="8">
        <v>41.72</v>
      </c>
      <c r="L269" s="8">
        <v>486</v>
      </c>
      <c r="M269" s="8">
        <v>16.36</v>
      </c>
      <c r="N269" s="8">
        <v>432</v>
      </c>
      <c r="O269" s="8">
        <v>14.55</v>
      </c>
      <c r="P269" s="48"/>
      <c r="Q269" s="46"/>
      <c r="R269" s="46"/>
      <c r="S269" s="46"/>
      <c r="T269" s="44"/>
    </row>
    <row r="270" spans="1:20" x14ac:dyDescent="0.25">
      <c r="A270" s="51">
        <v>13</v>
      </c>
      <c r="B270" s="8" t="s">
        <v>29</v>
      </c>
      <c r="C270" s="8">
        <v>5560</v>
      </c>
      <c r="D270" s="8">
        <v>3153</v>
      </c>
      <c r="E270" s="8">
        <v>2407</v>
      </c>
      <c r="F270" s="8">
        <v>0</v>
      </c>
      <c r="G270" s="8">
        <v>5560</v>
      </c>
      <c r="H270" s="8">
        <v>406</v>
      </c>
      <c r="I270" s="8">
        <v>7.3</v>
      </c>
      <c r="J270" s="8">
        <v>1459</v>
      </c>
      <c r="K270" s="8">
        <v>26.24</v>
      </c>
      <c r="L270" s="8">
        <v>1439</v>
      </c>
      <c r="M270" s="8">
        <v>25.88</v>
      </c>
      <c r="N270" s="8">
        <v>2256</v>
      </c>
      <c r="O270" s="8">
        <v>40.58</v>
      </c>
      <c r="P270" s="48"/>
      <c r="Q270" s="46"/>
      <c r="R270" s="46"/>
      <c r="S270" s="46"/>
      <c r="T270" s="44"/>
    </row>
    <row r="271" spans="1:20" x14ac:dyDescent="0.25">
      <c r="A271" s="51">
        <v>14</v>
      </c>
      <c r="B271" s="8" t="s">
        <v>30</v>
      </c>
      <c r="C271" s="8">
        <v>3793</v>
      </c>
      <c r="D271" s="8">
        <v>2265</v>
      </c>
      <c r="E271" s="8">
        <v>1528</v>
      </c>
      <c r="F271" s="8">
        <v>0</v>
      </c>
      <c r="G271" s="8">
        <v>3793</v>
      </c>
      <c r="H271" s="8">
        <v>1013</v>
      </c>
      <c r="I271" s="8">
        <v>26.71</v>
      </c>
      <c r="J271" s="8">
        <v>1503</v>
      </c>
      <c r="K271" s="8">
        <v>39.630000000000003</v>
      </c>
      <c r="L271" s="8">
        <v>704</v>
      </c>
      <c r="M271" s="8">
        <v>18.559999999999999</v>
      </c>
      <c r="N271" s="8">
        <v>573</v>
      </c>
      <c r="O271" s="8">
        <v>15.11</v>
      </c>
      <c r="P271" s="48"/>
      <c r="Q271" s="46"/>
      <c r="R271" s="46"/>
      <c r="S271" s="46"/>
      <c r="T271" s="44"/>
    </row>
    <row r="272" spans="1:20" x14ac:dyDescent="0.25">
      <c r="A272" s="51">
        <v>15</v>
      </c>
      <c r="B272" s="8" t="s">
        <v>31</v>
      </c>
      <c r="C272" s="8">
        <v>2637</v>
      </c>
      <c r="D272" s="8">
        <v>1499</v>
      </c>
      <c r="E272" s="8">
        <v>1138</v>
      </c>
      <c r="F272" s="8">
        <v>0</v>
      </c>
      <c r="G272" s="8">
        <v>2637</v>
      </c>
      <c r="H272" s="8">
        <v>698</v>
      </c>
      <c r="I272" s="8">
        <v>26.47</v>
      </c>
      <c r="J272" s="8">
        <v>1161</v>
      </c>
      <c r="K272" s="8">
        <v>44.03</v>
      </c>
      <c r="L272" s="8">
        <v>381</v>
      </c>
      <c r="M272" s="8">
        <v>14.45</v>
      </c>
      <c r="N272" s="8">
        <v>397</v>
      </c>
      <c r="O272" s="8">
        <v>15.05</v>
      </c>
      <c r="P272" s="48"/>
      <c r="Q272" s="46"/>
      <c r="R272" s="46"/>
      <c r="S272" s="46"/>
      <c r="T272" s="44"/>
    </row>
    <row r="273" spans="1:20" x14ac:dyDescent="0.25">
      <c r="A273" s="51">
        <v>16</v>
      </c>
      <c r="B273" s="8" t="s">
        <v>32</v>
      </c>
      <c r="C273" s="8">
        <v>3985</v>
      </c>
      <c r="D273" s="8">
        <v>2209</v>
      </c>
      <c r="E273" s="8">
        <v>1776</v>
      </c>
      <c r="F273" s="8">
        <v>0</v>
      </c>
      <c r="G273" s="8">
        <v>3985</v>
      </c>
      <c r="H273" s="8">
        <v>915</v>
      </c>
      <c r="I273" s="8">
        <v>22.96</v>
      </c>
      <c r="J273" s="8">
        <v>2098</v>
      </c>
      <c r="K273" s="8">
        <v>52.65</v>
      </c>
      <c r="L273" s="8">
        <v>583</v>
      </c>
      <c r="M273" s="8">
        <v>14.63</v>
      </c>
      <c r="N273" s="8">
        <v>389</v>
      </c>
      <c r="O273" s="8">
        <v>9.76</v>
      </c>
      <c r="P273" s="48"/>
      <c r="Q273" s="46"/>
      <c r="R273" s="46"/>
      <c r="S273" s="46"/>
      <c r="T273" s="44"/>
    </row>
    <row r="274" spans="1:20" x14ac:dyDescent="0.25">
      <c r="A274" s="51">
        <v>17</v>
      </c>
      <c r="B274" s="8" t="s">
        <v>33</v>
      </c>
      <c r="C274" s="8">
        <v>2148</v>
      </c>
      <c r="D274" s="8">
        <v>1257</v>
      </c>
      <c r="E274" s="8">
        <v>891</v>
      </c>
      <c r="F274" s="8">
        <v>0</v>
      </c>
      <c r="G274" s="8">
        <v>2148</v>
      </c>
      <c r="H274" s="8">
        <v>461</v>
      </c>
      <c r="I274" s="8">
        <v>21.46</v>
      </c>
      <c r="J274" s="8">
        <v>952</v>
      </c>
      <c r="K274" s="8">
        <v>44.32</v>
      </c>
      <c r="L274" s="8">
        <v>454</v>
      </c>
      <c r="M274" s="8">
        <v>21.14</v>
      </c>
      <c r="N274" s="8">
        <v>281</v>
      </c>
      <c r="O274" s="8">
        <v>13.08</v>
      </c>
      <c r="P274" s="48"/>
      <c r="Q274" s="46"/>
      <c r="R274" s="46"/>
      <c r="S274" s="46"/>
      <c r="T274" s="44"/>
    </row>
    <row r="275" spans="1:20" x14ac:dyDescent="0.25">
      <c r="A275" s="51">
        <v>18</v>
      </c>
      <c r="B275" s="8" t="s">
        <v>34</v>
      </c>
      <c r="C275" s="8">
        <v>2752</v>
      </c>
      <c r="D275" s="8">
        <v>1543</v>
      </c>
      <c r="E275" s="8">
        <v>1209</v>
      </c>
      <c r="F275" s="8">
        <v>0</v>
      </c>
      <c r="G275" s="8">
        <v>2752</v>
      </c>
      <c r="H275" s="8">
        <v>497</v>
      </c>
      <c r="I275" s="8">
        <v>18.059999999999999</v>
      </c>
      <c r="J275" s="8">
        <v>1190</v>
      </c>
      <c r="K275" s="8">
        <v>43.24</v>
      </c>
      <c r="L275" s="8">
        <v>615</v>
      </c>
      <c r="M275" s="8">
        <v>22.35</v>
      </c>
      <c r="N275" s="8">
        <v>450</v>
      </c>
      <c r="O275" s="8">
        <v>16.350000000000001</v>
      </c>
      <c r="P275" s="48"/>
      <c r="Q275" s="46"/>
      <c r="R275" s="46"/>
      <c r="S275" s="46"/>
      <c r="T275" s="44"/>
    </row>
    <row r="276" spans="1:20" x14ac:dyDescent="0.25">
      <c r="A276" s="51">
        <v>19</v>
      </c>
      <c r="B276" s="8" t="s">
        <v>35</v>
      </c>
      <c r="C276" s="8">
        <v>4432</v>
      </c>
      <c r="D276" s="8">
        <v>2663</v>
      </c>
      <c r="E276" s="8">
        <v>1769</v>
      </c>
      <c r="F276" s="8">
        <v>0</v>
      </c>
      <c r="G276" s="8">
        <v>4432</v>
      </c>
      <c r="H276" s="8">
        <v>645</v>
      </c>
      <c r="I276" s="8">
        <v>14.55</v>
      </c>
      <c r="J276" s="8">
        <v>1986</v>
      </c>
      <c r="K276" s="8">
        <v>44.81</v>
      </c>
      <c r="L276" s="8">
        <v>1029</v>
      </c>
      <c r="M276" s="8">
        <v>23.22</v>
      </c>
      <c r="N276" s="8">
        <v>772</v>
      </c>
      <c r="O276" s="8">
        <v>17.420000000000002</v>
      </c>
      <c r="P276" s="48"/>
      <c r="Q276" s="46"/>
      <c r="R276" s="46"/>
      <c r="S276" s="46"/>
      <c r="T276" s="44"/>
    </row>
    <row r="277" spans="1:20" x14ac:dyDescent="0.25">
      <c r="A277" s="52">
        <v>20</v>
      </c>
      <c r="B277" s="10" t="s">
        <v>36</v>
      </c>
      <c r="C277" s="10">
        <v>3003</v>
      </c>
      <c r="D277" s="10">
        <v>1853</v>
      </c>
      <c r="E277" s="10">
        <v>1150</v>
      </c>
      <c r="F277" s="10">
        <v>0</v>
      </c>
      <c r="G277" s="10">
        <v>3003</v>
      </c>
      <c r="H277" s="10">
        <v>571</v>
      </c>
      <c r="I277" s="10">
        <v>19.010000000000002</v>
      </c>
      <c r="J277" s="10">
        <v>1450</v>
      </c>
      <c r="K277" s="10">
        <v>48.29</v>
      </c>
      <c r="L277" s="10">
        <v>540</v>
      </c>
      <c r="M277" s="10">
        <v>17.98</v>
      </c>
      <c r="N277" s="10">
        <v>442</v>
      </c>
      <c r="O277" s="10">
        <v>14.72</v>
      </c>
      <c r="P277" s="48"/>
      <c r="Q277" s="46"/>
      <c r="R277" s="46"/>
      <c r="S277" s="46"/>
      <c r="T277" s="44"/>
    </row>
    <row r="278" spans="1:20" x14ac:dyDescent="0.25">
      <c r="A278" s="112" t="s">
        <v>37</v>
      </c>
      <c r="B278" s="112"/>
      <c r="C278" s="53">
        <v>76795</v>
      </c>
      <c r="D278" s="34">
        <v>46131</v>
      </c>
      <c r="E278" s="34">
        <v>30664</v>
      </c>
      <c r="F278" s="34">
        <v>12945</v>
      </c>
      <c r="G278" s="34">
        <v>63850</v>
      </c>
      <c r="H278" s="34">
        <v>14923</v>
      </c>
      <c r="I278" s="37">
        <v>19.432254704082297</v>
      </c>
      <c r="J278" s="34">
        <v>31517</v>
      </c>
      <c r="K278" s="37">
        <v>41.040432319812489</v>
      </c>
      <c r="L278" s="34">
        <v>16018</v>
      </c>
      <c r="M278" s="37">
        <v>20.858128784426068</v>
      </c>
      <c r="N278" s="34">
        <v>14337</v>
      </c>
      <c r="O278" s="37">
        <v>18.669184191679147</v>
      </c>
      <c r="P278" s="2"/>
      <c r="Q278" s="2"/>
      <c r="R278" s="2"/>
      <c r="S278" s="2"/>
    </row>
    <row r="279" spans="1:20" x14ac:dyDescent="0.25">
      <c r="A279" s="39"/>
      <c r="B279" s="39"/>
      <c r="C279" s="39"/>
      <c r="D279" s="46"/>
      <c r="E279" s="46"/>
      <c r="F279" s="46"/>
      <c r="G279" s="46"/>
      <c r="H279" s="46"/>
      <c r="I279" s="48"/>
      <c r="J279" s="46"/>
      <c r="K279" s="48"/>
      <c r="L279" s="46"/>
      <c r="M279" s="48"/>
      <c r="N279" s="46"/>
      <c r="O279" s="48"/>
      <c r="P279" s="2"/>
      <c r="Q279" s="2"/>
      <c r="R279" s="2"/>
      <c r="S279" s="2"/>
    </row>
    <row r="280" spans="1:20" x14ac:dyDescent="0.25">
      <c r="A280" s="39"/>
      <c r="B280" s="39"/>
      <c r="C280" s="39"/>
      <c r="D280" s="46"/>
      <c r="E280" s="46"/>
      <c r="F280" s="46"/>
      <c r="G280" s="46"/>
      <c r="H280" s="46"/>
      <c r="I280" s="48"/>
      <c r="J280" s="46"/>
      <c r="K280" s="48"/>
      <c r="L280" s="46"/>
      <c r="M280" s="48"/>
      <c r="N280" s="46"/>
      <c r="O280" s="48"/>
      <c r="P280" s="2"/>
      <c r="Q280" s="2"/>
      <c r="R280" s="2"/>
      <c r="S280" s="2"/>
    </row>
    <row r="281" spans="1:20" ht="135.75" customHeight="1" x14ac:dyDescent="0.25">
      <c r="A281" s="39"/>
      <c r="B281" s="39"/>
      <c r="C281" s="39"/>
      <c r="D281" s="46"/>
      <c r="E281" s="46"/>
      <c r="F281" s="46"/>
      <c r="G281" s="46"/>
      <c r="H281" s="46"/>
      <c r="I281" s="48"/>
      <c r="J281" s="46"/>
      <c r="K281" s="48"/>
      <c r="L281" s="46"/>
      <c r="M281" s="48"/>
      <c r="N281" s="46"/>
      <c r="O281" s="48"/>
      <c r="P281" s="2"/>
      <c r="Q281" s="2"/>
      <c r="R281" s="2"/>
      <c r="S281" s="2"/>
    </row>
    <row r="282" spans="1:20" ht="18.75" x14ac:dyDescent="0.3">
      <c r="A282" s="97" t="s">
        <v>76</v>
      </c>
      <c r="B282" s="97"/>
      <c r="C282" s="97"/>
      <c r="D282" s="97"/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97"/>
      <c r="P282" s="97"/>
      <c r="Q282" s="97"/>
      <c r="R282" s="97"/>
      <c r="S282" s="97"/>
    </row>
    <row r="283" spans="1:20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20" ht="18.75" x14ac:dyDescent="0.3">
      <c r="A284" s="97" t="s">
        <v>104</v>
      </c>
      <c r="B284" s="97"/>
      <c r="C284" s="97"/>
      <c r="D284" s="9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</row>
    <row r="285" spans="1:20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20" x14ac:dyDescent="0.25">
      <c r="A286" s="111" t="s">
        <v>0</v>
      </c>
      <c r="B286" s="113" t="s">
        <v>1</v>
      </c>
      <c r="C286" s="113" t="s">
        <v>78</v>
      </c>
      <c r="D286" s="115" t="s">
        <v>55</v>
      </c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1" t="s">
        <v>56</v>
      </c>
      <c r="Q286" s="111"/>
      <c r="R286" s="111"/>
      <c r="S286" s="111"/>
    </row>
    <row r="287" spans="1:20" x14ac:dyDescent="0.25">
      <c r="A287" s="111"/>
      <c r="B287" s="113"/>
      <c r="C287" s="113"/>
      <c r="D287" s="117" t="s">
        <v>57</v>
      </c>
      <c r="E287" s="117" t="s">
        <v>58</v>
      </c>
      <c r="F287" s="117" t="s">
        <v>59</v>
      </c>
      <c r="G287" s="117" t="s">
        <v>60</v>
      </c>
      <c r="H287" s="117" t="s">
        <v>86</v>
      </c>
      <c r="I287" s="117" t="s">
        <v>62</v>
      </c>
      <c r="J287" s="117" t="s">
        <v>87</v>
      </c>
      <c r="K287" s="117" t="s">
        <v>64</v>
      </c>
      <c r="L287" s="117" t="s">
        <v>65</v>
      </c>
      <c r="M287" s="117" t="s">
        <v>66</v>
      </c>
      <c r="N287" s="117" t="s">
        <v>88</v>
      </c>
      <c r="O287" s="117" t="s">
        <v>89</v>
      </c>
      <c r="P287" s="111" t="s">
        <v>69</v>
      </c>
      <c r="Q287" s="111"/>
      <c r="R287" s="111" t="s">
        <v>70</v>
      </c>
      <c r="S287" s="111"/>
    </row>
    <row r="288" spans="1:20" ht="45" customHeight="1" x14ac:dyDescent="0.25">
      <c r="A288" s="111"/>
      <c r="B288" s="113"/>
      <c r="C288" s="113"/>
      <c r="D288" s="118"/>
      <c r="E288" s="118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32" t="s">
        <v>71</v>
      </c>
      <c r="Q288" s="32" t="s">
        <v>72</v>
      </c>
      <c r="R288" s="32" t="s">
        <v>71</v>
      </c>
      <c r="S288" s="32" t="s">
        <v>72</v>
      </c>
    </row>
    <row r="289" spans="1:19" x14ac:dyDescent="0.25">
      <c r="A289" s="50">
        <v>1</v>
      </c>
      <c r="B289" s="6" t="s">
        <v>17</v>
      </c>
      <c r="C289" s="6">
        <v>4633</v>
      </c>
      <c r="D289" s="6">
        <v>1208</v>
      </c>
      <c r="E289" s="6">
        <v>2616</v>
      </c>
      <c r="F289" s="6">
        <v>202</v>
      </c>
      <c r="G289" s="6">
        <v>240</v>
      </c>
      <c r="H289" s="6">
        <v>5</v>
      </c>
      <c r="I289" s="6">
        <v>13</v>
      </c>
      <c r="J289" s="6">
        <v>113</v>
      </c>
      <c r="K289" s="6">
        <v>5</v>
      </c>
      <c r="L289" s="6">
        <v>71</v>
      </c>
      <c r="M289" s="6">
        <v>158</v>
      </c>
      <c r="N289" s="6">
        <v>2</v>
      </c>
      <c r="O289" s="6">
        <v>0</v>
      </c>
      <c r="P289" s="6">
        <v>3425</v>
      </c>
      <c r="Q289" s="6">
        <v>73.930000000000007</v>
      </c>
      <c r="R289" s="6">
        <v>3081</v>
      </c>
      <c r="S289" s="6">
        <v>66.5</v>
      </c>
    </row>
    <row r="290" spans="1:19" x14ac:dyDescent="0.25">
      <c r="A290" s="51">
        <v>2</v>
      </c>
      <c r="B290" s="8" t="s">
        <v>18</v>
      </c>
      <c r="C290" s="8">
        <v>8312</v>
      </c>
      <c r="D290" s="8">
        <v>4714</v>
      </c>
      <c r="E290" s="8">
        <v>2469</v>
      </c>
      <c r="F290" s="8">
        <v>6</v>
      </c>
      <c r="G290" s="8">
        <v>365</v>
      </c>
      <c r="H290" s="8">
        <v>19</v>
      </c>
      <c r="I290" s="8">
        <v>96</v>
      </c>
      <c r="J290" s="8">
        <v>162</v>
      </c>
      <c r="K290" s="8">
        <v>44</v>
      </c>
      <c r="L290" s="8">
        <v>128</v>
      </c>
      <c r="M290" s="8">
        <v>304</v>
      </c>
      <c r="N290" s="8">
        <v>5</v>
      </c>
      <c r="O290" s="8">
        <v>0</v>
      </c>
      <c r="P290" s="8">
        <v>3598</v>
      </c>
      <c r="Q290" s="8">
        <v>43.29</v>
      </c>
      <c r="R290" s="8">
        <v>2999</v>
      </c>
      <c r="S290" s="8">
        <v>36.08</v>
      </c>
    </row>
    <row r="291" spans="1:19" x14ac:dyDescent="0.25">
      <c r="A291" s="51">
        <v>3</v>
      </c>
      <c r="B291" s="8" t="s">
        <v>19</v>
      </c>
      <c r="C291" s="8">
        <v>3745</v>
      </c>
      <c r="D291" s="8">
        <v>2151</v>
      </c>
      <c r="E291" s="8">
        <v>1217</v>
      </c>
      <c r="F291" s="8">
        <v>2</v>
      </c>
      <c r="G291" s="8">
        <v>35</v>
      </c>
      <c r="H291" s="8">
        <v>33</v>
      </c>
      <c r="I291" s="8">
        <v>27</v>
      </c>
      <c r="J291" s="8">
        <v>73</v>
      </c>
      <c r="K291" s="8">
        <v>4</v>
      </c>
      <c r="L291" s="8">
        <v>57</v>
      </c>
      <c r="M291" s="8">
        <v>146</v>
      </c>
      <c r="N291" s="8">
        <v>0</v>
      </c>
      <c r="O291" s="8">
        <v>0</v>
      </c>
      <c r="P291" s="8">
        <v>1594</v>
      </c>
      <c r="Q291" s="8">
        <v>42.56</v>
      </c>
      <c r="R291" s="8">
        <v>1318</v>
      </c>
      <c r="S291" s="8">
        <v>35.19</v>
      </c>
    </row>
    <row r="292" spans="1:19" x14ac:dyDescent="0.25">
      <c r="A292" s="51">
        <v>4</v>
      </c>
      <c r="B292" s="8" t="s">
        <v>20</v>
      </c>
      <c r="C292" s="8">
        <v>4880</v>
      </c>
      <c r="D292" s="8">
        <v>819</v>
      </c>
      <c r="E292" s="8">
        <v>1123</v>
      </c>
      <c r="F292" s="8">
        <v>281</v>
      </c>
      <c r="G292" s="8">
        <v>2401</v>
      </c>
      <c r="H292" s="8">
        <v>0</v>
      </c>
      <c r="I292" s="8">
        <v>25</v>
      </c>
      <c r="J292" s="8">
        <v>78</v>
      </c>
      <c r="K292" s="8">
        <v>12</v>
      </c>
      <c r="L292" s="8">
        <v>44</v>
      </c>
      <c r="M292" s="8">
        <v>95</v>
      </c>
      <c r="N292" s="8">
        <v>2</v>
      </c>
      <c r="O292" s="8">
        <v>0</v>
      </c>
      <c r="P292" s="8">
        <v>4061</v>
      </c>
      <c r="Q292" s="8">
        <v>83.22</v>
      </c>
      <c r="R292" s="8">
        <v>3842</v>
      </c>
      <c r="S292" s="8">
        <v>78.73</v>
      </c>
    </row>
    <row r="293" spans="1:19" x14ac:dyDescent="0.25">
      <c r="A293" s="51">
        <v>5</v>
      </c>
      <c r="B293" s="8" t="s">
        <v>21</v>
      </c>
      <c r="C293" s="8">
        <v>4763</v>
      </c>
      <c r="D293" s="8">
        <v>377</v>
      </c>
      <c r="E293" s="8">
        <v>639</v>
      </c>
      <c r="F293" s="8">
        <v>1920</v>
      </c>
      <c r="G293" s="8">
        <v>1057</v>
      </c>
      <c r="H293" s="8">
        <v>11</v>
      </c>
      <c r="I293" s="8">
        <v>64</v>
      </c>
      <c r="J293" s="8">
        <v>176</v>
      </c>
      <c r="K293" s="8">
        <v>26</v>
      </c>
      <c r="L293" s="8">
        <v>127</v>
      </c>
      <c r="M293" s="8">
        <v>355</v>
      </c>
      <c r="N293" s="8">
        <v>10</v>
      </c>
      <c r="O293" s="8">
        <v>1</v>
      </c>
      <c r="P293" s="8">
        <v>4386</v>
      </c>
      <c r="Q293" s="8">
        <v>92.08</v>
      </c>
      <c r="R293" s="8">
        <v>3717</v>
      </c>
      <c r="S293" s="8">
        <v>78.040000000000006</v>
      </c>
    </row>
    <row r="294" spans="1:19" x14ac:dyDescent="0.25">
      <c r="A294" s="51">
        <v>6</v>
      </c>
      <c r="B294" s="8" t="s">
        <v>22</v>
      </c>
      <c r="C294" s="8">
        <v>2920</v>
      </c>
      <c r="D294" s="8">
        <v>902</v>
      </c>
      <c r="E294" s="8">
        <v>322</v>
      </c>
      <c r="F294" s="8">
        <v>234</v>
      </c>
      <c r="G294" s="8">
        <v>1318</v>
      </c>
      <c r="H294" s="8">
        <v>1</v>
      </c>
      <c r="I294" s="8">
        <v>7</v>
      </c>
      <c r="J294" s="8">
        <v>30</v>
      </c>
      <c r="K294" s="8">
        <v>5</v>
      </c>
      <c r="L294" s="8">
        <v>29</v>
      </c>
      <c r="M294" s="8">
        <v>70</v>
      </c>
      <c r="N294" s="8">
        <v>2</v>
      </c>
      <c r="O294" s="8">
        <v>0</v>
      </c>
      <c r="P294" s="8">
        <v>2018</v>
      </c>
      <c r="Q294" s="8">
        <v>69.11</v>
      </c>
      <c r="R294" s="8">
        <v>1887</v>
      </c>
      <c r="S294" s="8">
        <v>64.62</v>
      </c>
    </row>
    <row r="295" spans="1:19" x14ac:dyDescent="0.25">
      <c r="A295" s="51">
        <v>7</v>
      </c>
      <c r="B295" s="8" t="s">
        <v>23</v>
      </c>
      <c r="C295" s="8">
        <v>2414</v>
      </c>
      <c r="D295" s="8">
        <v>847</v>
      </c>
      <c r="E295" s="8">
        <v>730</v>
      </c>
      <c r="F295" s="8">
        <v>93</v>
      </c>
      <c r="G295" s="8">
        <v>349</v>
      </c>
      <c r="H295" s="8">
        <v>5</v>
      </c>
      <c r="I295" s="8">
        <v>46</v>
      </c>
      <c r="J295" s="8">
        <v>99</v>
      </c>
      <c r="K295" s="8">
        <v>24</v>
      </c>
      <c r="L295" s="8">
        <v>74</v>
      </c>
      <c r="M295" s="8">
        <v>145</v>
      </c>
      <c r="N295" s="8">
        <v>2</v>
      </c>
      <c r="O295" s="8">
        <v>0</v>
      </c>
      <c r="P295" s="8">
        <v>1567</v>
      </c>
      <c r="Q295" s="8">
        <v>64.91</v>
      </c>
      <c r="R295" s="8">
        <v>1247</v>
      </c>
      <c r="S295" s="8">
        <v>51.66</v>
      </c>
    </row>
    <row r="296" spans="1:19" x14ac:dyDescent="0.25">
      <c r="A296" s="51">
        <v>8</v>
      </c>
      <c r="B296" s="8" t="s">
        <v>24</v>
      </c>
      <c r="C296" s="8">
        <v>2799</v>
      </c>
      <c r="D296" s="8">
        <v>1393</v>
      </c>
      <c r="E296" s="8">
        <v>719</v>
      </c>
      <c r="F296" s="8">
        <v>17</v>
      </c>
      <c r="G296" s="8">
        <v>344</v>
      </c>
      <c r="H296" s="8">
        <v>0</v>
      </c>
      <c r="I296" s="8">
        <v>53</v>
      </c>
      <c r="J296" s="8">
        <v>76</v>
      </c>
      <c r="K296" s="8">
        <v>9</v>
      </c>
      <c r="L296" s="8">
        <v>63</v>
      </c>
      <c r="M296" s="8">
        <v>123</v>
      </c>
      <c r="N296" s="8">
        <v>2</v>
      </c>
      <c r="O296" s="8">
        <v>0</v>
      </c>
      <c r="P296" s="8">
        <v>1406</v>
      </c>
      <c r="Q296" s="8">
        <v>50.23</v>
      </c>
      <c r="R296" s="8">
        <v>1142</v>
      </c>
      <c r="S296" s="8">
        <v>40.799999999999997</v>
      </c>
    </row>
    <row r="297" spans="1:19" x14ac:dyDescent="0.25">
      <c r="A297" s="51">
        <v>9</v>
      </c>
      <c r="B297" s="8" t="s">
        <v>25</v>
      </c>
      <c r="C297" s="8">
        <v>4791</v>
      </c>
      <c r="D297" s="8">
        <v>2247</v>
      </c>
      <c r="E297" s="8">
        <v>1583</v>
      </c>
      <c r="F297" s="8">
        <v>2</v>
      </c>
      <c r="G297" s="8">
        <v>340</v>
      </c>
      <c r="H297" s="8">
        <v>2</v>
      </c>
      <c r="I297" s="8">
        <v>71</v>
      </c>
      <c r="J297" s="8">
        <v>109</v>
      </c>
      <c r="K297" s="8">
        <v>20</v>
      </c>
      <c r="L297" s="8">
        <v>141</v>
      </c>
      <c r="M297" s="8">
        <v>268</v>
      </c>
      <c r="N297" s="8">
        <v>8</v>
      </c>
      <c r="O297" s="8">
        <v>0</v>
      </c>
      <c r="P297" s="8">
        <v>2544</v>
      </c>
      <c r="Q297" s="8">
        <v>53.1</v>
      </c>
      <c r="R297" s="8">
        <v>2018</v>
      </c>
      <c r="S297" s="8">
        <v>42.12</v>
      </c>
    </row>
    <row r="298" spans="1:19" x14ac:dyDescent="0.25">
      <c r="A298" s="51">
        <v>10</v>
      </c>
      <c r="B298" s="8" t="s">
        <v>26</v>
      </c>
      <c r="C298" s="8">
        <v>4396</v>
      </c>
      <c r="D298" s="8">
        <v>91</v>
      </c>
      <c r="E298" s="8">
        <v>12</v>
      </c>
      <c r="F298" s="8">
        <v>3700</v>
      </c>
      <c r="G298" s="8">
        <v>84</v>
      </c>
      <c r="H298" s="8">
        <v>23</v>
      </c>
      <c r="I298" s="8">
        <v>103</v>
      </c>
      <c r="J298" s="8">
        <v>77</v>
      </c>
      <c r="K298" s="8">
        <v>7</v>
      </c>
      <c r="L298" s="8">
        <v>88</v>
      </c>
      <c r="M298" s="8">
        <v>208</v>
      </c>
      <c r="N298" s="8">
        <v>2</v>
      </c>
      <c r="O298" s="8">
        <v>1</v>
      </c>
      <c r="P298" s="8">
        <v>4305</v>
      </c>
      <c r="Q298" s="8">
        <v>97.93</v>
      </c>
      <c r="R298" s="8">
        <v>3929</v>
      </c>
      <c r="S298" s="8">
        <v>89.38</v>
      </c>
    </row>
    <row r="299" spans="1:19" x14ac:dyDescent="0.25">
      <c r="A299" s="51">
        <v>11</v>
      </c>
      <c r="B299" s="8" t="s">
        <v>27</v>
      </c>
      <c r="C299" s="8">
        <v>1862</v>
      </c>
      <c r="D299" s="8">
        <v>912</v>
      </c>
      <c r="E299" s="8">
        <v>646</v>
      </c>
      <c r="F299" s="8">
        <v>5</v>
      </c>
      <c r="G299" s="8">
        <v>40</v>
      </c>
      <c r="H299" s="8">
        <v>0</v>
      </c>
      <c r="I299" s="8">
        <v>11</v>
      </c>
      <c r="J299" s="8">
        <v>60</v>
      </c>
      <c r="K299" s="8">
        <v>10</v>
      </c>
      <c r="L299" s="8">
        <v>45</v>
      </c>
      <c r="M299" s="8">
        <v>129</v>
      </c>
      <c r="N299" s="8">
        <v>4</v>
      </c>
      <c r="O299" s="8">
        <v>0</v>
      </c>
      <c r="P299" s="8">
        <v>950</v>
      </c>
      <c r="Q299" s="8">
        <v>51.02</v>
      </c>
      <c r="R299" s="8">
        <v>712</v>
      </c>
      <c r="S299" s="8">
        <v>38.24</v>
      </c>
    </row>
    <row r="300" spans="1:19" x14ac:dyDescent="0.25">
      <c r="A300" s="51">
        <v>12</v>
      </c>
      <c r="B300" s="8" t="s">
        <v>28</v>
      </c>
      <c r="C300" s="8">
        <v>2970</v>
      </c>
      <c r="D300" s="8">
        <v>1351</v>
      </c>
      <c r="E300" s="8">
        <v>1215</v>
      </c>
      <c r="F300" s="8">
        <v>203</v>
      </c>
      <c r="G300" s="8">
        <v>20</v>
      </c>
      <c r="H300" s="8">
        <v>8</v>
      </c>
      <c r="I300" s="8">
        <v>4</v>
      </c>
      <c r="J300" s="8">
        <v>66</v>
      </c>
      <c r="K300" s="8">
        <v>2</v>
      </c>
      <c r="L300" s="8">
        <v>29</v>
      </c>
      <c r="M300" s="8">
        <v>71</v>
      </c>
      <c r="N300" s="8">
        <v>0</v>
      </c>
      <c r="O300" s="8">
        <v>1</v>
      </c>
      <c r="P300" s="8">
        <v>1619</v>
      </c>
      <c r="Q300" s="8">
        <v>54.51</v>
      </c>
      <c r="R300" s="8">
        <v>1452</v>
      </c>
      <c r="S300" s="8">
        <v>48.89</v>
      </c>
    </row>
    <row r="301" spans="1:19" x14ac:dyDescent="0.25">
      <c r="A301" s="51">
        <v>13</v>
      </c>
      <c r="B301" s="8" t="s">
        <v>29</v>
      </c>
      <c r="C301" s="8">
        <v>5560</v>
      </c>
      <c r="D301" s="8">
        <v>386</v>
      </c>
      <c r="E301" s="8">
        <v>183</v>
      </c>
      <c r="F301" s="8">
        <v>2655</v>
      </c>
      <c r="G301" s="8">
        <v>739</v>
      </c>
      <c r="H301" s="8">
        <v>33</v>
      </c>
      <c r="I301" s="8">
        <v>146</v>
      </c>
      <c r="J301" s="8">
        <v>328</v>
      </c>
      <c r="K301" s="8">
        <v>16</v>
      </c>
      <c r="L301" s="8">
        <v>211</v>
      </c>
      <c r="M301" s="8">
        <v>833</v>
      </c>
      <c r="N301" s="8">
        <v>26</v>
      </c>
      <c r="O301" s="8">
        <v>4</v>
      </c>
      <c r="P301" s="8">
        <v>5174</v>
      </c>
      <c r="Q301" s="8">
        <v>93.06</v>
      </c>
      <c r="R301" s="8">
        <v>3772</v>
      </c>
      <c r="S301" s="8">
        <v>67.84</v>
      </c>
    </row>
    <row r="302" spans="1:19" x14ac:dyDescent="0.25">
      <c r="A302" s="51">
        <v>14</v>
      </c>
      <c r="B302" s="8" t="s">
        <v>30</v>
      </c>
      <c r="C302" s="8">
        <v>3793</v>
      </c>
      <c r="D302" s="8">
        <v>1274</v>
      </c>
      <c r="E302" s="8">
        <v>1395</v>
      </c>
      <c r="F302" s="8">
        <v>508</v>
      </c>
      <c r="G302" s="8">
        <v>300</v>
      </c>
      <c r="H302" s="8">
        <v>2</v>
      </c>
      <c r="I302" s="8">
        <v>65</v>
      </c>
      <c r="J302" s="8">
        <v>68</v>
      </c>
      <c r="K302" s="8">
        <v>20</v>
      </c>
      <c r="L302" s="8">
        <v>35</v>
      </c>
      <c r="M302" s="8">
        <v>125</v>
      </c>
      <c r="N302" s="8">
        <v>1</v>
      </c>
      <c r="O302" s="8">
        <v>0</v>
      </c>
      <c r="P302" s="8">
        <v>2519</v>
      </c>
      <c r="Q302" s="8">
        <v>66.41</v>
      </c>
      <c r="R302" s="8">
        <v>2290</v>
      </c>
      <c r="S302" s="8">
        <v>60.37</v>
      </c>
    </row>
    <row r="303" spans="1:19" x14ac:dyDescent="0.25">
      <c r="A303" s="51">
        <v>15</v>
      </c>
      <c r="B303" s="8" t="s">
        <v>31</v>
      </c>
      <c r="C303" s="8">
        <v>2637</v>
      </c>
      <c r="D303" s="8">
        <v>95</v>
      </c>
      <c r="E303" s="8">
        <v>6</v>
      </c>
      <c r="F303" s="8">
        <v>1011</v>
      </c>
      <c r="G303" s="8">
        <v>1438</v>
      </c>
      <c r="H303" s="8">
        <v>0</v>
      </c>
      <c r="I303" s="8">
        <v>15</v>
      </c>
      <c r="J303" s="8">
        <v>15</v>
      </c>
      <c r="K303" s="8">
        <v>0</v>
      </c>
      <c r="L303" s="8">
        <v>28</v>
      </c>
      <c r="M303" s="8">
        <v>29</v>
      </c>
      <c r="N303" s="8">
        <v>0</v>
      </c>
      <c r="O303" s="8">
        <v>0</v>
      </c>
      <c r="P303" s="8">
        <v>2542</v>
      </c>
      <c r="Q303" s="8">
        <v>96.4</v>
      </c>
      <c r="R303" s="8">
        <v>2470</v>
      </c>
      <c r="S303" s="8">
        <v>93.67</v>
      </c>
    </row>
    <row r="304" spans="1:19" x14ac:dyDescent="0.25">
      <c r="A304" s="51">
        <v>16</v>
      </c>
      <c r="B304" s="8" t="s">
        <v>32</v>
      </c>
      <c r="C304" s="8">
        <v>3985</v>
      </c>
      <c r="D304" s="8">
        <v>697</v>
      </c>
      <c r="E304" s="8">
        <v>840</v>
      </c>
      <c r="F304" s="8">
        <v>346</v>
      </c>
      <c r="G304" s="8">
        <v>1927</v>
      </c>
      <c r="H304" s="8">
        <v>8</v>
      </c>
      <c r="I304" s="8">
        <v>22</v>
      </c>
      <c r="J304" s="8">
        <v>44</v>
      </c>
      <c r="K304" s="8">
        <v>7</v>
      </c>
      <c r="L304" s="8">
        <v>41</v>
      </c>
      <c r="M304" s="8">
        <v>53</v>
      </c>
      <c r="N304" s="8">
        <v>0</v>
      </c>
      <c r="O304" s="8">
        <v>0</v>
      </c>
      <c r="P304" s="8">
        <v>3288</v>
      </c>
      <c r="Q304" s="8">
        <v>82.51</v>
      </c>
      <c r="R304" s="8">
        <v>3150</v>
      </c>
      <c r="S304" s="8">
        <v>79.05</v>
      </c>
    </row>
    <row r="305" spans="1:19" x14ac:dyDescent="0.25">
      <c r="A305" s="51">
        <v>17</v>
      </c>
      <c r="B305" s="8" t="s">
        <v>33</v>
      </c>
      <c r="C305" s="8">
        <v>2148</v>
      </c>
      <c r="D305" s="8">
        <v>744</v>
      </c>
      <c r="E305" s="8">
        <v>671</v>
      </c>
      <c r="F305" s="8">
        <v>9</v>
      </c>
      <c r="G305" s="8">
        <v>556</v>
      </c>
      <c r="H305" s="8">
        <v>0</v>
      </c>
      <c r="I305" s="8">
        <v>19</v>
      </c>
      <c r="J305" s="8">
        <v>47</v>
      </c>
      <c r="K305" s="8">
        <v>5</v>
      </c>
      <c r="L305" s="8">
        <v>31</v>
      </c>
      <c r="M305" s="8">
        <v>66</v>
      </c>
      <c r="N305" s="8">
        <v>0</v>
      </c>
      <c r="O305" s="8">
        <v>0</v>
      </c>
      <c r="P305" s="8">
        <v>1404</v>
      </c>
      <c r="Q305" s="8">
        <v>65.36</v>
      </c>
      <c r="R305" s="8">
        <v>1260</v>
      </c>
      <c r="S305" s="8">
        <v>58.66</v>
      </c>
    </row>
    <row r="306" spans="1:19" x14ac:dyDescent="0.25">
      <c r="A306" s="51">
        <v>18</v>
      </c>
      <c r="B306" s="8" t="s">
        <v>34</v>
      </c>
      <c r="C306" s="8">
        <v>2752</v>
      </c>
      <c r="D306" s="8">
        <v>353</v>
      </c>
      <c r="E306" s="8">
        <v>1295</v>
      </c>
      <c r="F306" s="8">
        <v>472</v>
      </c>
      <c r="G306" s="8">
        <v>426</v>
      </c>
      <c r="H306" s="8">
        <v>7</v>
      </c>
      <c r="I306" s="8">
        <v>28</v>
      </c>
      <c r="J306" s="8">
        <v>53</v>
      </c>
      <c r="K306" s="8">
        <v>4</v>
      </c>
      <c r="L306" s="8">
        <v>26</v>
      </c>
      <c r="M306" s="8">
        <v>88</v>
      </c>
      <c r="N306" s="8">
        <v>0</v>
      </c>
      <c r="O306" s="8">
        <v>0</v>
      </c>
      <c r="P306" s="8">
        <v>2399</v>
      </c>
      <c r="Q306" s="8">
        <v>87.17</v>
      </c>
      <c r="R306" s="8">
        <v>2232</v>
      </c>
      <c r="S306" s="8">
        <v>81.099999999999994</v>
      </c>
    </row>
    <row r="307" spans="1:19" x14ac:dyDescent="0.25">
      <c r="A307" s="51">
        <v>19</v>
      </c>
      <c r="B307" s="8" t="s">
        <v>35</v>
      </c>
      <c r="C307" s="8">
        <v>4432</v>
      </c>
      <c r="D307" s="8">
        <v>1738</v>
      </c>
      <c r="E307" s="8">
        <v>2046</v>
      </c>
      <c r="F307" s="8">
        <v>17</v>
      </c>
      <c r="G307" s="8">
        <v>144</v>
      </c>
      <c r="H307" s="8">
        <v>4</v>
      </c>
      <c r="I307" s="8">
        <v>32</v>
      </c>
      <c r="J307" s="8">
        <v>96</v>
      </c>
      <c r="K307" s="8">
        <v>18</v>
      </c>
      <c r="L307" s="8">
        <v>138</v>
      </c>
      <c r="M307" s="8">
        <v>198</v>
      </c>
      <c r="N307" s="8">
        <v>1</v>
      </c>
      <c r="O307" s="8">
        <v>0</v>
      </c>
      <c r="P307" s="8">
        <v>2694</v>
      </c>
      <c r="Q307" s="8">
        <v>60.79</v>
      </c>
      <c r="R307" s="8">
        <v>2261</v>
      </c>
      <c r="S307" s="8">
        <v>51.02</v>
      </c>
    </row>
    <row r="308" spans="1:19" x14ac:dyDescent="0.25">
      <c r="A308" s="52">
        <v>20</v>
      </c>
      <c r="B308" s="10" t="s">
        <v>36</v>
      </c>
      <c r="C308" s="10">
        <v>3003</v>
      </c>
      <c r="D308" s="10">
        <v>951</v>
      </c>
      <c r="E308" s="10">
        <v>1593</v>
      </c>
      <c r="F308" s="10">
        <v>217</v>
      </c>
      <c r="G308" s="10">
        <v>11</v>
      </c>
      <c r="H308" s="10">
        <v>4</v>
      </c>
      <c r="I308" s="10">
        <v>34</v>
      </c>
      <c r="J308" s="10">
        <v>42</v>
      </c>
      <c r="K308" s="10">
        <v>15</v>
      </c>
      <c r="L308" s="10">
        <v>45</v>
      </c>
      <c r="M308" s="10">
        <v>90</v>
      </c>
      <c r="N308" s="10">
        <v>1</v>
      </c>
      <c r="O308" s="10">
        <v>0</v>
      </c>
      <c r="P308" s="10">
        <v>2052</v>
      </c>
      <c r="Q308" s="10">
        <v>68.33</v>
      </c>
      <c r="R308" s="10">
        <v>1874</v>
      </c>
      <c r="S308" s="10">
        <v>62.4</v>
      </c>
    </row>
    <row r="309" spans="1:19" x14ac:dyDescent="0.25">
      <c r="A309" s="112" t="s">
        <v>37</v>
      </c>
      <c r="B309" s="112"/>
      <c r="C309" s="34">
        <v>76795</v>
      </c>
      <c r="D309" s="34">
        <v>23250</v>
      </c>
      <c r="E309" s="34">
        <v>21320</v>
      </c>
      <c r="F309" s="34">
        <v>11900</v>
      </c>
      <c r="G309" s="34">
        <v>12134</v>
      </c>
      <c r="H309" s="34">
        <v>165</v>
      </c>
      <c r="I309" s="34">
        <v>881</v>
      </c>
      <c r="J309" s="34">
        <v>1812</v>
      </c>
      <c r="K309" s="34">
        <v>253</v>
      </c>
      <c r="L309" s="34">
        <v>1451</v>
      </c>
      <c r="M309" s="34">
        <v>3554</v>
      </c>
      <c r="N309" s="34">
        <v>68</v>
      </c>
      <c r="O309" s="34">
        <v>7</v>
      </c>
      <c r="P309" s="34">
        <v>53545</v>
      </c>
      <c r="Q309" s="37">
        <v>69.724591444755518</v>
      </c>
      <c r="R309" s="34">
        <v>46653</v>
      </c>
      <c r="S309" s="37">
        <v>60.75004883130412</v>
      </c>
    </row>
    <row r="310" spans="1:19" x14ac:dyDescent="0.25">
      <c r="A310" s="39"/>
      <c r="B310" s="39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8"/>
      <c r="R310" s="46"/>
      <c r="S310" s="48"/>
    </row>
    <row r="311" spans="1:19" x14ac:dyDescent="0.25">
      <c r="A311" s="39"/>
      <c r="B311" s="39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8"/>
      <c r="R311" s="46"/>
      <c r="S311" s="48"/>
    </row>
    <row r="312" spans="1:19" x14ac:dyDescent="0.25">
      <c r="A312" s="39"/>
      <c r="B312" s="39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8"/>
      <c r="R312" s="46"/>
      <c r="S312" s="48"/>
    </row>
    <row r="313" spans="1:19" x14ac:dyDescent="0.25">
      <c r="A313" s="39"/>
      <c r="B313" s="39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8"/>
      <c r="R313" s="46"/>
      <c r="S313" s="48"/>
    </row>
    <row r="314" spans="1:19" x14ac:dyDescent="0.25">
      <c r="A314" s="39"/>
      <c r="B314" s="39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8"/>
      <c r="R314" s="46"/>
      <c r="S314" s="48"/>
    </row>
    <row r="315" spans="1:19" x14ac:dyDescent="0.25">
      <c r="A315" s="39"/>
      <c r="B315" s="39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8"/>
      <c r="R315" s="46"/>
      <c r="S315" s="48"/>
    </row>
    <row r="316" spans="1:19" x14ac:dyDescent="0.25">
      <c r="A316" s="39"/>
      <c r="B316" s="39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8"/>
      <c r="R316" s="46"/>
      <c r="S316" s="48"/>
    </row>
    <row r="317" spans="1:19" ht="25.5" customHeight="1" x14ac:dyDescent="0.25">
      <c r="A317" s="39"/>
      <c r="B317" s="39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8"/>
      <c r="R317" s="46"/>
      <c r="S317" s="48"/>
    </row>
    <row r="318" spans="1:19" ht="27.75" customHeight="1" x14ac:dyDescent="0.25">
      <c r="A318" s="39"/>
      <c r="B318" s="39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8"/>
      <c r="R318" s="46"/>
      <c r="S318" s="48"/>
    </row>
    <row r="319" spans="1:19" x14ac:dyDescent="0.25">
      <c r="A319" s="39"/>
      <c r="B319" s="39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8"/>
      <c r="R319" s="46"/>
      <c r="S319" s="48"/>
    </row>
    <row r="320" spans="1:19" ht="3" customHeight="1" x14ac:dyDescent="0.25">
      <c r="A320" s="39"/>
      <c r="B320" s="39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8"/>
      <c r="R320" s="46"/>
      <c r="S320" s="48"/>
    </row>
    <row r="321" spans="1:19" ht="18.75" x14ac:dyDescent="0.3">
      <c r="A321" s="97" t="s">
        <v>76</v>
      </c>
      <c r="B321" s="97"/>
      <c r="C321" s="97"/>
      <c r="D321" s="9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</row>
    <row r="322" spans="1:19" x14ac:dyDescent="0.25">
      <c r="A322" s="38"/>
      <c r="B322" s="39"/>
      <c r="C322" s="40"/>
      <c r="D322" s="40"/>
      <c r="E322" s="42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1"/>
      <c r="S322" s="40"/>
    </row>
    <row r="323" spans="1:19" ht="18.75" x14ac:dyDescent="0.3">
      <c r="A323" s="120" t="s">
        <v>105</v>
      </c>
      <c r="B323" s="120"/>
      <c r="C323" s="120"/>
      <c r="D323" s="120"/>
      <c r="E323" s="120"/>
      <c r="F323" s="120"/>
      <c r="G323" s="120"/>
      <c r="H323" s="120"/>
      <c r="I323" s="120"/>
      <c r="J323" s="120"/>
      <c r="K323" s="120"/>
      <c r="L323" s="120"/>
      <c r="M323" s="120"/>
      <c r="N323" s="120"/>
      <c r="O323" s="120"/>
      <c r="P323" s="120"/>
      <c r="Q323" s="120"/>
      <c r="R323" s="120"/>
      <c r="S323" s="120"/>
    </row>
    <row r="324" spans="1:19" x14ac:dyDescent="0.25">
      <c r="A324" s="38"/>
      <c r="B324" s="39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1"/>
      <c r="S324" s="40"/>
    </row>
    <row r="325" spans="1:19" x14ac:dyDescent="0.25">
      <c r="A325" s="111" t="s">
        <v>0</v>
      </c>
      <c r="B325" s="113" t="s">
        <v>1</v>
      </c>
      <c r="C325" s="113" t="s">
        <v>78</v>
      </c>
      <c r="D325" s="111" t="s">
        <v>91</v>
      </c>
      <c r="E325" s="111"/>
      <c r="F325" s="111"/>
      <c r="G325" s="111"/>
      <c r="H325" s="111"/>
      <c r="I325" s="111"/>
      <c r="J325" s="124" t="s">
        <v>92</v>
      </c>
      <c r="K325" s="125"/>
      <c r="L325" s="125"/>
      <c r="M325" s="125"/>
      <c r="N325" s="125"/>
      <c r="O325" s="126"/>
      <c r="P325" s="111" t="s">
        <v>93</v>
      </c>
      <c r="Q325" s="111"/>
    </row>
    <row r="326" spans="1:19" ht="31.5" customHeight="1" x14ac:dyDescent="0.25">
      <c r="A326" s="111"/>
      <c r="B326" s="113"/>
      <c r="C326" s="113"/>
      <c r="D326" s="111" t="s">
        <v>94</v>
      </c>
      <c r="E326" s="111"/>
      <c r="F326" s="111" t="s">
        <v>95</v>
      </c>
      <c r="G326" s="111"/>
      <c r="H326" s="111" t="s">
        <v>96</v>
      </c>
      <c r="I326" s="111"/>
      <c r="J326" s="121" t="s">
        <v>97</v>
      </c>
      <c r="K326" s="122"/>
      <c r="L326" s="121" t="s">
        <v>98</v>
      </c>
      <c r="M326" s="122"/>
      <c r="N326" s="121" t="s">
        <v>99</v>
      </c>
      <c r="O326" s="122"/>
      <c r="P326" s="111" t="s">
        <v>100</v>
      </c>
      <c r="Q326" s="111" t="s">
        <v>101</v>
      </c>
    </row>
    <row r="327" spans="1:19" ht="25.5" x14ac:dyDescent="0.25">
      <c r="A327" s="123"/>
      <c r="B327" s="117"/>
      <c r="C327" s="117"/>
      <c r="D327" s="43" t="s">
        <v>71</v>
      </c>
      <c r="E327" s="43" t="s">
        <v>72</v>
      </c>
      <c r="F327" s="43" t="s">
        <v>71</v>
      </c>
      <c r="G327" s="43" t="s">
        <v>72</v>
      </c>
      <c r="H327" s="43" t="s">
        <v>71</v>
      </c>
      <c r="I327" s="43" t="s">
        <v>72</v>
      </c>
      <c r="J327" s="3" t="s">
        <v>71</v>
      </c>
      <c r="K327" s="3" t="s">
        <v>72</v>
      </c>
      <c r="L327" s="3" t="s">
        <v>71</v>
      </c>
      <c r="M327" s="3" t="s">
        <v>72</v>
      </c>
      <c r="N327" s="3" t="s">
        <v>71</v>
      </c>
      <c r="O327" s="3" t="s">
        <v>72</v>
      </c>
      <c r="P327" s="123"/>
      <c r="Q327" s="123"/>
    </row>
    <row r="328" spans="1:19" x14ac:dyDescent="0.25">
      <c r="A328" s="50">
        <v>1</v>
      </c>
      <c r="B328" s="6" t="s">
        <v>17</v>
      </c>
      <c r="C328" s="6">
        <v>4633</v>
      </c>
      <c r="D328" s="6">
        <v>975</v>
      </c>
      <c r="E328" s="6">
        <v>21.04</v>
      </c>
      <c r="F328" s="6">
        <v>2222</v>
      </c>
      <c r="G328" s="6">
        <v>47.96</v>
      </c>
      <c r="H328" s="6">
        <v>1436</v>
      </c>
      <c r="I328" s="6">
        <v>31</v>
      </c>
      <c r="J328" s="6">
        <v>268</v>
      </c>
      <c r="K328" s="6">
        <v>5.78</v>
      </c>
      <c r="L328" s="6">
        <v>4249</v>
      </c>
      <c r="M328" s="6">
        <v>91.71</v>
      </c>
      <c r="N328" s="6">
        <v>116</v>
      </c>
      <c r="O328" s="6">
        <v>2.5</v>
      </c>
      <c r="P328" s="6">
        <v>1787</v>
      </c>
      <c r="Q328" s="6">
        <v>2846</v>
      </c>
      <c r="R328" s="44"/>
    </row>
    <row r="329" spans="1:19" x14ac:dyDescent="0.25">
      <c r="A329" s="51">
        <v>2</v>
      </c>
      <c r="B329" s="8" t="s">
        <v>18</v>
      </c>
      <c r="C329" s="8">
        <v>8312</v>
      </c>
      <c r="D329" s="8">
        <v>2620</v>
      </c>
      <c r="E329" s="8">
        <v>31.52</v>
      </c>
      <c r="F329" s="8">
        <v>2356</v>
      </c>
      <c r="G329" s="8">
        <v>28.34</v>
      </c>
      <c r="H329" s="8">
        <v>3336</v>
      </c>
      <c r="I329" s="8">
        <v>40.130000000000003</v>
      </c>
      <c r="J329" s="8">
        <v>381</v>
      </c>
      <c r="K329" s="8">
        <v>4.58</v>
      </c>
      <c r="L329" s="8">
        <v>7852</v>
      </c>
      <c r="M329" s="8">
        <v>94.47</v>
      </c>
      <c r="N329" s="8">
        <v>79</v>
      </c>
      <c r="O329" s="8">
        <v>0.95</v>
      </c>
      <c r="P329" s="8">
        <v>2100</v>
      </c>
      <c r="Q329" s="8">
        <v>6212</v>
      </c>
      <c r="R329" s="44"/>
    </row>
    <row r="330" spans="1:19" x14ac:dyDescent="0.25">
      <c r="A330" s="51">
        <v>3</v>
      </c>
      <c r="B330" s="8" t="s">
        <v>19</v>
      </c>
      <c r="C330" s="8">
        <v>3745</v>
      </c>
      <c r="D330" s="8">
        <v>801</v>
      </c>
      <c r="E330" s="8">
        <v>21.39</v>
      </c>
      <c r="F330" s="8">
        <v>1279</v>
      </c>
      <c r="G330" s="8">
        <v>34.15</v>
      </c>
      <c r="H330" s="8">
        <v>1665</v>
      </c>
      <c r="I330" s="8">
        <v>44.46</v>
      </c>
      <c r="J330" s="8">
        <v>202</v>
      </c>
      <c r="K330" s="8">
        <v>5.39</v>
      </c>
      <c r="L330" s="8">
        <v>3533</v>
      </c>
      <c r="M330" s="8">
        <v>94.34</v>
      </c>
      <c r="N330" s="8">
        <v>10</v>
      </c>
      <c r="O330" s="8">
        <v>0.27</v>
      </c>
      <c r="P330" s="8">
        <v>1438</v>
      </c>
      <c r="Q330" s="8">
        <v>2307</v>
      </c>
      <c r="R330" s="44"/>
    </row>
    <row r="331" spans="1:19" x14ac:dyDescent="0.25">
      <c r="A331" s="51">
        <v>4</v>
      </c>
      <c r="B331" s="8" t="s">
        <v>20</v>
      </c>
      <c r="C331" s="8">
        <v>4880</v>
      </c>
      <c r="D331" s="8">
        <v>1462</v>
      </c>
      <c r="E331" s="8">
        <v>29.96</v>
      </c>
      <c r="F331" s="8">
        <v>2279</v>
      </c>
      <c r="G331" s="8">
        <v>46.7</v>
      </c>
      <c r="H331" s="8">
        <v>1139</v>
      </c>
      <c r="I331" s="8">
        <v>23.34</v>
      </c>
      <c r="J331" s="8">
        <v>152</v>
      </c>
      <c r="K331" s="8">
        <v>3.11</v>
      </c>
      <c r="L331" s="8">
        <v>4726</v>
      </c>
      <c r="M331" s="8">
        <v>96.84</v>
      </c>
      <c r="N331" s="8">
        <v>2</v>
      </c>
      <c r="O331" s="8">
        <v>0.04</v>
      </c>
      <c r="P331" s="8">
        <v>1928</v>
      </c>
      <c r="Q331" s="8">
        <v>2952</v>
      </c>
      <c r="R331" s="44"/>
    </row>
    <row r="332" spans="1:19" x14ac:dyDescent="0.25">
      <c r="A332" s="51">
        <v>5</v>
      </c>
      <c r="B332" s="8" t="s">
        <v>21</v>
      </c>
      <c r="C332" s="8">
        <v>4763</v>
      </c>
      <c r="D332" s="8">
        <v>666</v>
      </c>
      <c r="E332" s="8">
        <v>13.98</v>
      </c>
      <c r="F332" s="8">
        <v>2033</v>
      </c>
      <c r="G332" s="8">
        <v>42.68</v>
      </c>
      <c r="H332" s="8">
        <v>2064</v>
      </c>
      <c r="I332" s="8">
        <v>43.33</v>
      </c>
      <c r="J332" s="8">
        <v>377</v>
      </c>
      <c r="K332" s="8">
        <v>7.92</v>
      </c>
      <c r="L332" s="8">
        <v>4343</v>
      </c>
      <c r="M332" s="8">
        <v>91.18</v>
      </c>
      <c r="N332" s="8">
        <v>43</v>
      </c>
      <c r="O332" s="8">
        <v>0.9</v>
      </c>
      <c r="P332" s="8">
        <v>1945</v>
      </c>
      <c r="Q332" s="8">
        <v>2818</v>
      </c>
      <c r="R332" s="44"/>
    </row>
    <row r="333" spans="1:19" x14ac:dyDescent="0.25">
      <c r="A333" s="51">
        <v>6</v>
      </c>
      <c r="B333" s="8" t="s">
        <v>22</v>
      </c>
      <c r="C333" s="8">
        <v>2920</v>
      </c>
      <c r="D333" s="8">
        <v>841</v>
      </c>
      <c r="E333" s="8">
        <v>28.8</v>
      </c>
      <c r="F333" s="8">
        <v>1003</v>
      </c>
      <c r="G333" s="8">
        <v>34.35</v>
      </c>
      <c r="H333" s="8">
        <v>1076</v>
      </c>
      <c r="I333" s="8">
        <v>36.85</v>
      </c>
      <c r="J333" s="8">
        <v>100</v>
      </c>
      <c r="K333" s="8">
        <v>3.42</v>
      </c>
      <c r="L333" s="8">
        <v>2807</v>
      </c>
      <c r="M333" s="8">
        <v>96.13</v>
      </c>
      <c r="N333" s="8">
        <v>13</v>
      </c>
      <c r="O333" s="8">
        <v>0.45</v>
      </c>
      <c r="P333" s="8">
        <v>1165</v>
      </c>
      <c r="Q333" s="8">
        <v>1755</v>
      </c>
      <c r="R333" s="44"/>
    </row>
    <row r="334" spans="1:19" x14ac:dyDescent="0.25">
      <c r="A334" s="51">
        <v>7</v>
      </c>
      <c r="B334" s="8" t="s">
        <v>23</v>
      </c>
      <c r="C334" s="8">
        <v>2414</v>
      </c>
      <c r="D334" s="8">
        <v>765</v>
      </c>
      <c r="E334" s="8">
        <v>31.69</v>
      </c>
      <c r="F334" s="8">
        <v>695</v>
      </c>
      <c r="G334" s="8">
        <v>28.79</v>
      </c>
      <c r="H334" s="8">
        <v>954</v>
      </c>
      <c r="I334" s="8">
        <v>39.520000000000003</v>
      </c>
      <c r="J334" s="8">
        <v>227</v>
      </c>
      <c r="K334" s="8">
        <v>9.4</v>
      </c>
      <c r="L334" s="8">
        <v>2084</v>
      </c>
      <c r="M334" s="8">
        <v>86.33</v>
      </c>
      <c r="N334" s="8">
        <v>103</v>
      </c>
      <c r="O334" s="8">
        <v>4.2699999999999996</v>
      </c>
      <c r="P334" s="8">
        <v>1130</v>
      </c>
      <c r="Q334" s="8">
        <v>1284</v>
      </c>
      <c r="R334" s="44"/>
    </row>
    <row r="335" spans="1:19" x14ac:dyDescent="0.25">
      <c r="A335" s="51">
        <v>8</v>
      </c>
      <c r="B335" s="8" t="s">
        <v>24</v>
      </c>
      <c r="C335" s="8">
        <v>2799</v>
      </c>
      <c r="D335" s="8">
        <v>1220</v>
      </c>
      <c r="E335" s="8">
        <v>43.59</v>
      </c>
      <c r="F335" s="8">
        <v>759</v>
      </c>
      <c r="G335" s="8">
        <v>27.12</v>
      </c>
      <c r="H335" s="8">
        <v>820</v>
      </c>
      <c r="I335" s="8">
        <v>29.3</v>
      </c>
      <c r="J335" s="8">
        <v>182</v>
      </c>
      <c r="K335" s="8">
        <v>6.5</v>
      </c>
      <c r="L335" s="8">
        <v>2507</v>
      </c>
      <c r="M335" s="8">
        <v>89.57</v>
      </c>
      <c r="N335" s="8">
        <v>110</v>
      </c>
      <c r="O335" s="8">
        <v>3.93</v>
      </c>
      <c r="P335" s="8">
        <v>1024</v>
      </c>
      <c r="Q335" s="8">
        <v>1775</v>
      </c>
      <c r="R335" s="44"/>
    </row>
    <row r="336" spans="1:19" x14ac:dyDescent="0.25">
      <c r="A336" s="51">
        <v>9</v>
      </c>
      <c r="B336" s="8" t="s">
        <v>25</v>
      </c>
      <c r="C336" s="8">
        <v>4791</v>
      </c>
      <c r="D336" s="8">
        <v>733</v>
      </c>
      <c r="E336" s="8">
        <v>15.3</v>
      </c>
      <c r="F336" s="8">
        <v>2499</v>
      </c>
      <c r="G336" s="8">
        <v>52.16</v>
      </c>
      <c r="H336" s="8">
        <v>1559</v>
      </c>
      <c r="I336" s="8">
        <v>32.54</v>
      </c>
      <c r="J336" s="8">
        <v>344</v>
      </c>
      <c r="K336" s="8">
        <v>7.18</v>
      </c>
      <c r="L336" s="8">
        <v>4425</v>
      </c>
      <c r="M336" s="8">
        <v>92.36</v>
      </c>
      <c r="N336" s="8">
        <v>22</v>
      </c>
      <c r="O336" s="8">
        <v>0.46</v>
      </c>
      <c r="P336" s="8">
        <v>1954</v>
      </c>
      <c r="Q336" s="8">
        <v>2837</v>
      </c>
      <c r="R336" s="44"/>
    </row>
    <row r="337" spans="1:19" x14ac:dyDescent="0.25">
      <c r="A337" s="51">
        <v>10</v>
      </c>
      <c r="B337" s="8" t="s">
        <v>26</v>
      </c>
      <c r="C337" s="8">
        <v>4396</v>
      </c>
      <c r="D337" s="8">
        <v>1175</v>
      </c>
      <c r="E337" s="8">
        <v>26.73</v>
      </c>
      <c r="F337" s="8">
        <v>1983</v>
      </c>
      <c r="G337" s="8">
        <v>45.11</v>
      </c>
      <c r="H337" s="8">
        <v>1238</v>
      </c>
      <c r="I337" s="8">
        <v>28.16</v>
      </c>
      <c r="J337" s="8">
        <v>262</v>
      </c>
      <c r="K337" s="8">
        <v>5.96</v>
      </c>
      <c r="L337" s="8">
        <v>4098</v>
      </c>
      <c r="M337" s="8">
        <v>93.22</v>
      </c>
      <c r="N337" s="8">
        <v>36</v>
      </c>
      <c r="O337" s="8">
        <v>0.82</v>
      </c>
      <c r="P337" s="8">
        <v>1641</v>
      </c>
      <c r="Q337" s="8">
        <v>2755</v>
      </c>
      <c r="R337" s="44"/>
    </row>
    <row r="338" spans="1:19" x14ac:dyDescent="0.25">
      <c r="A338" s="51">
        <v>11</v>
      </c>
      <c r="B338" s="8" t="s">
        <v>27</v>
      </c>
      <c r="C338" s="8">
        <v>1862</v>
      </c>
      <c r="D338" s="8">
        <v>657</v>
      </c>
      <c r="E338" s="8">
        <v>35.28</v>
      </c>
      <c r="F338" s="8">
        <v>618</v>
      </c>
      <c r="G338" s="8">
        <v>33.19</v>
      </c>
      <c r="H338" s="8">
        <v>587</v>
      </c>
      <c r="I338" s="8">
        <v>31.53</v>
      </c>
      <c r="J338" s="8">
        <v>146</v>
      </c>
      <c r="K338" s="8">
        <v>7.84</v>
      </c>
      <c r="L338" s="8">
        <v>1708</v>
      </c>
      <c r="M338" s="8">
        <v>91.73</v>
      </c>
      <c r="N338" s="8">
        <v>8</v>
      </c>
      <c r="O338" s="8">
        <v>0.43</v>
      </c>
      <c r="P338" s="8">
        <v>774</v>
      </c>
      <c r="Q338" s="8">
        <v>1088</v>
      </c>
      <c r="R338" s="44"/>
    </row>
    <row r="339" spans="1:19" x14ac:dyDescent="0.25">
      <c r="A339" s="51">
        <v>12</v>
      </c>
      <c r="B339" s="8" t="s">
        <v>28</v>
      </c>
      <c r="C339" s="8">
        <v>2970</v>
      </c>
      <c r="D339" s="8">
        <v>1174</v>
      </c>
      <c r="E339" s="8">
        <v>39.53</v>
      </c>
      <c r="F339" s="8">
        <v>853</v>
      </c>
      <c r="G339" s="8">
        <v>28.72</v>
      </c>
      <c r="H339" s="8">
        <v>943</v>
      </c>
      <c r="I339" s="8">
        <v>31.75</v>
      </c>
      <c r="J339" s="8">
        <v>108</v>
      </c>
      <c r="K339" s="8">
        <v>3.64</v>
      </c>
      <c r="L339" s="8">
        <v>2858</v>
      </c>
      <c r="M339" s="8">
        <v>96.23</v>
      </c>
      <c r="N339" s="8">
        <v>4</v>
      </c>
      <c r="O339" s="8">
        <v>0.13</v>
      </c>
      <c r="P339" s="8">
        <v>555</v>
      </c>
      <c r="Q339" s="8">
        <v>2415</v>
      </c>
      <c r="R339" s="44"/>
    </row>
    <row r="340" spans="1:19" x14ac:dyDescent="0.25">
      <c r="A340" s="51">
        <v>13</v>
      </c>
      <c r="B340" s="8" t="s">
        <v>29</v>
      </c>
      <c r="C340" s="8">
        <v>5560</v>
      </c>
      <c r="D340" s="8">
        <v>425</v>
      </c>
      <c r="E340" s="8">
        <v>7.64</v>
      </c>
      <c r="F340" s="8">
        <v>1896</v>
      </c>
      <c r="G340" s="8">
        <v>34.1</v>
      </c>
      <c r="H340" s="8">
        <v>3239</v>
      </c>
      <c r="I340" s="8">
        <v>58.26</v>
      </c>
      <c r="J340" s="8">
        <v>1094</v>
      </c>
      <c r="K340" s="8">
        <v>19.68</v>
      </c>
      <c r="L340" s="8">
        <v>4376</v>
      </c>
      <c r="M340" s="8">
        <v>78.709999999999994</v>
      </c>
      <c r="N340" s="8">
        <v>90</v>
      </c>
      <c r="O340" s="8">
        <v>1.62</v>
      </c>
      <c r="P340" s="8">
        <v>2506</v>
      </c>
      <c r="Q340" s="8">
        <v>3054</v>
      </c>
      <c r="R340" s="44"/>
    </row>
    <row r="341" spans="1:19" x14ac:dyDescent="0.25">
      <c r="A341" s="51">
        <v>14</v>
      </c>
      <c r="B341" s="8" t="s">
        <v>30</v>
      </c>
      <c r="C341" s="8">
        <v>3793</v>
      </c>
      <c r="D341" s="8">
        <v>1446</v>
      </c>
      <c r="E341" s="8">
        <v>38.119999999999997</v>
      </c>
      <c r="F341" s="8">
        <v>1344</v>
      </c>
      <c r="G341" s="8">
        <v>35.43</v>
      </c>
      <c r="H341" s="8">
        <v>1003</v>
      </c>
      <c r="I341" s="8">
        <v>26.44</v>
      </c>
      <c r="J341" s="8">
        <v>186</v>
      </c>
      <c r="K341" s="8">
        <v>4.9000000000000004</v>
      </c>
      <c r="L341" s="8">
        <v>3448</v>
      </c>
      <c r="M341" s="8">
        <v>90.9</v>
      </c>
      <c r="N341" s="8">
        <v>159</v>
      </c>
      <c r="O341" s="8">
        <v>4.1900000000000004</v>
      </c>
      <c r="P341" s="8">
        <v>1468</v>
      </c>
      <c r="Q341" s="8">
        <v>2325</v>
      </c>
      <c r="R341" s="44"/>
    </row>
    <row r="342" spans="1:19" x14ac:dyDescent="0.25">
      <c r="A342" s="51">
        <v>15</v>
      </c>
      <c r="B342" s="8" t="s">
        <v>31</v>
      </c>
      <c r="C342" s="8">
        <v>2637</v>
      </c>
      <c r="D342" s="8">
        <v>826</v>
      </c>
      <c r="E342" s="8">
        <v>31.32</v>
      </c>
      <c r="F342" s="8">
        <v>998</v>
      </c>
      <c r="G342" s="8">
        <v>37.85</v>
      </c>
      <c r="H342" s="8">
        <v>813</v>
      </c>
      <c r="I342" s="8">
        <v>30.83</v>
      </c>
      <c r="J342" s="8">
        <v>74</v>
      </c>
      <c r="K342" s="8">
        <v>2.81</v>
      </c>
      <c r="L342" s="8">
        <v>2547</v>
      </c>
      <c r="M342" s="8">
        <v>96.59</v>
      </c>
      <c r="N342" s="8">
        <v>16</v>
      </c>
      <c r="O342" s="8">
        <v>0.61</v>
      </c>
      <c r="P342" s="8">
        <v>848</v>
      </c>
      <c r="Q342" s="8">
        <v>1789</v>
      </c>
      <c r="R342" s="44"/>
    </row>
    <row r="343" spans="1:19" x14ac:dyDescent="0.25">
      <c r="A343" s="51">
        <v>16</v>
      </c>
      <c r="B343" s="8" t="s">
        <v>32</v>
      </c>
      <c r="C343" s="8">
        <v>3985</v>
      </c>
      <c r="D343" s="8">
        <v>1212</v>
      </c>
      <c r="E343" s="8">
        <v>30.41</v>
      </c>
      <c r="F343" s="8">
        <v>1344</v>
      </c>
      <c r="G343" s="8">
        <v>33.729999999999997</v>
      </c>
      <c r="H343" s="8">
        <v>1429</v>
      </c>
      <c r="I343" s="8">
        <v>35.86</v>
      </c>
      <c r="J343" s="8">
        <v>117</v>
      </c>
      <c r="K343" s="8">
        <v>2.94</v>
      </c>
      <c r="L343" s="8">
        <v>3858</v>
      </c>
      <c r="M343" s="8">
        <v>96.81</v>
      </c>
      <c r="N343" s="8">
        <v>10</v>
      </c>
      <c r="O343" s="8">
        <v>0.25</v>
      </c>
      <c r="P343" s="8">
        <v>1210</v>
      </c>
      <c r="Q343" s="8">
        <v>2775</v>
      </c>
      <c r="R343" s="44"/>
    </row>
    <row r="344" spans="1:19" x14ac:dyDescent="0.25">
      <c r="A344" s="51">
        <v>17</v>
      </c>
      <c r="B344" s="8" t="s">
        <v>33</v>
      </c>
      <c r="C344" s="8">
        <v>2148</v>
      </c>
      <c r="D344" s="8">
        <v>443</v>
      </c>
      <c r="E344" s="8">
        <v>20.62</v>
      </c>
      <c r="F344" s="8">
        <v>1212</v>
      </c>
      <c r="G344" s="8">
        <v>56.42</v>
      </c>
      <c r="H344" s="8">
        <v>493</v>
      </c>
      <c r="I344" s="8">
        <v>22.95</v>
      </c>
      <c r="J344" s="8">
        <v>169</v>
      </c>
      <c r="K344" s="8">
        <v>7.87</v>
      </c>
      <c r="L344" s="8">
        <v>1924</v>
      </c>
      <c r="M344" s="8">
        <v>89.57</v>
      </c>
      <c r="N344" s="8">
        <v>55</v>
      </c>
      <c r="O344" s="8">
        <v>2.56</v>
      </c>
      <c r="P344" s="8">
        <v>642</v>
      </c>
      <c r="Q344" s="8">
        <v>1506</v>
      </c>
      <c r="R344" s="44"/>
    </row>
    <row r="345" spans="1:19" x14ac:dyDescent="0.25">
      <c r="A345" s="51">
        <v>18</v>
      </c>
      <c r="B345" s="8" t="s">
        <v>34</v>
      </c>
      <c r="C345" s="8">
        <v>2752</v>
      </c>
      <c r="D345" s="8">
        <v>1054</v>
      </c>
      <c r="E345" s="8">
        <v>38.299999999999997</v>
      </c>
      <c r="F345" s="8">
        <v>1076</v>
      </c>
      <c r="G345" s="8">
        <v>39.1</v>
      </c>
      <c r="H345" s="8">
        <v>622</v>
      </c>
      <c r="I345" s="8">
        <v>22.6</v>
      </c>
      <c r="J345" s="8">
        <v>146</v>
      </c>
      <c r="K345" s="8">
        <v>5.31</v>
      </c>
      <c r="L345" s="8">
        <v>2542</v>
      </c>
      <c r="M345" s="8">
        <v>92.37</v>
      </c>
      <c r="N345" s="8">
        <v>64</v>
      </c>
      <c r="O345" s="8">
        <v>2.33</v>
      </c>
      <c r="P345" s="8">
        <v>1241</v>
      </c>
      <c r="Q345" s="8">
        <v>1511</v>
      </c>
      <c r="R345" s="44"/>
    </row>
    <row r="346" spans="1:19" x14ac:dyDescent="0.25">
      <c r="A346" s="51">
        <v>19</v>
      </c>
      <c r="B346" s="8" t="s">
        <v>35</v>
      </c>
      <c r="C346" s="8">
        <v>4432</v>
      </c>
      <c r="D346" s="8">
        <v>947</v>
      </c>
      <c r="E346" s="8">
        <v>21.37</v>
      </c>
      <c r="F346" s="8">
        <v>2193</v>
      </c>
      <c r="G346" s="8">
        <v>49.48</v>
      </c>
      <c r="H346" s="8">
        <v>1292</v>
      </c>
      <c r="I346" s="8">
        <v>29.15</v>
      </c>
      <c r="J346" s="8">
        <v>253</v>
      </c>
      <c r="K346" s="8">
        <v>5.71</v>
      </c>
      <c r="L346" s="8">
        <v>4097</v>
      </c>
      <c r="M346" s="8">
        <v>92.44</v>
      </c>
      <c r="N346" s="8">
        <v>82</v>
      </c>
      <c r="O346" s="8">
        <v>1.85</v>
      </c>
      <c r="P346" s="8">
        <v>1653</v>
      </c>
      <c r="Q346" s="8">
        <v>2779</v>
      </c>
      <c r="R346" s="44"/>
    </row>
    <row r="347" spans="1:19" x14ac:dyDescent="0.25">
      <c r="A347" s="52">
        <v>20</v>
      </c>
      <c r="B347" s="10" t="s">
        <v>36</v>
      </c>
      <c r="C347" s="10">
        <v>3003</v>
      </c>
      <c r="D347" s="10">
        <v>501</v>
      </c>
      <c r="E347" s="10">
        <v>16.68</v>
      </c>
      <c r="F347" s="10">
        <v>1269</v>
      </c>
      <c r="G347" s="10">
        <v>42.26</v>
      </c>
      <c r="H347" s="10">
        <v>1233</v>
      </c>
      <c r="I347" s="10">
        <v>41.06</v>
      </c>
      <c r="J347" s="10">
        <v>127</v>
      </c>
      <c r="K347" s="10">
        <v>4.2300000000000004</v>
      </c>
      <c r="L347" s="10">
        <v>2859</v>
      </c>
      <c r="M347" s="10">
        <v>95.2</v>
      </c>
      <c r="N347" s="10">
        <v>17</v>
      </c>
      <c r="O347" s="10">
        <v>0.56999999999999995</v>
      </c>
      <c r="P347" s="10">
        <v>1668</v>
      </c>
      <c r="Q347" s="10">
        <v>1335</v>
      </c>
      <c r="R347" s="44"/>
    </row>
    <row r="348" spans="1:19" x14ac:dyDescent="0.25">
      <c r="A348" s="112" t="s">
        <v>37</v>
      </c>
      <c r="B348" s="112"/>
      <c r="C348" s="34">
        <v>76795</v>
      </c>
      <c r="D348" s="54">
        <v>19943</v>
      </c>
      <c r="E348" s="45">
        <v>25.969138615795298</v>
      </c>
      <c r="F348" s="54">
        <v>29911</v>
      </c>
      <c r="G348" s="45">
        <v>38.949150335308289</v>
      </c>
      <c r="H348" s="54">
        <v>26941</v>
      </c>
      <c r="I348" s="45">
        <v>35.081711048896409</v>
      </c>
      <c r="J348" s="34">
        <v>4915</v>
      </c>
      <c r="K348" s="37">
        <v>6.4001562601731887</v>
      </c>
      <c r="L348" s="34">
        <v>70841</v>
      </c>
      <c r="M348" s="37">
        <v>92.246891073637613</v>
      </c>
      <c r="N348" s="34">
        <v>1039</v>
      </c>
      <c r="O348" s="37">
        <v>1.3529526661892051</v>
      </c>
      <c r="P348" s="34">
        <v>28677</v>
      </c>
      <c r="Q348" s="34">
        <v>48118</v>
      </c>
      <c r="R348" s="44"/>
    </row>
    <row r="349" spans="1:19" x14ac:dyDescent="0.25">
      <c r="A349" s="38"/>
      <c r="B349" s="39"/>
      <c r="C349" s="46"/>
      <c r="D349" s="49"/>
      <c r="E349" s="47"/>
      <c r="F349" s="49"/>
      <c r="G349" s="47"/>
      <c r="H349" s="49"/>
      <c r="I349" s="47"/>
      <c r="J349" s="46"/>
      <c r="K349" s="48"/>
      <c r="L349" s="46"/>
      <c r="M349" s="48"/>
      <c r="N349" s="46"/>
      <c r="O349" s="48"/>
      <c r="P349" s="46"/>
      <c r="Q349" s="46"/>
      <c r="R349" s="46"/>
      <c r="S349" s="46"/>
    </row>
    <row r="350" spans="1:19" ht="76.5" customHeight="1" x14ac:dyDescent="0.25">
      <c r="A350" s="38"/>
      <c r="B350" s="39"/>
      <c r="C350" s="46"/>
      <c r="D350" s="49"/>
      <c r="E350" s="47"/>
      <c r="F350" s="49"/>
      <c r="G350" s="47"/>
      <c r="H350" s="49"/>
      <c r="I350" s="47"/>
      <c r="J350" s="46"/>
      <c r="K350" s="48"/>
      <c r="L350" s="46"/>
      <c r="M350" s="48"/>
      <c r="N350" s="46"/>
      <c r="O350" s="48"/>
      <c r="P350" s="46"/>
      <c r="Q350" s="46"/>
      <c r="R350" s="46"/>
      <c r="S350" s="46"/>
    </row>
    <row r="351" spans="1:19" ht="60" customHeight="1" x14ac:dyDescent="0.25"/>
    <row r="353" spans="1:27" ht="6.75" customHeight="1" x14ac:dyDescent="0.25"/>
    <row r="354" spans="1:27" ht="18.75" x14ac:dyDescent="0.3">
      <c r="A354" s="97" t="s">
        <v>106</v>
      </c>
      <c r="B354" s="97"/>
      <c r="C354" s="97"/>
      <c r="D354" s="9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</row>
    <row r="355" spans="1:27" x14ac:dyDescent="0.2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25.5" customHeight="1" x14ac:dyDescent="0.25">
      <c r="A356" s="111" t="s">
        <v>0</v>
      </c>
      <c r="B356" s="111" t="s">
        <v>1</v>
      </c>
      <c r="C356" s="111" t="s">
        <v>107</v>
      </c>
      <c r="D356" s="111" t="s">
        <v>6</v>
      </c>
      <c r="E356" s="111"/>
      <c r="F356" s="111" t="s">
        <v>108</v>
      </c>
      <c r="G356" s="111"/>
      <c r="H356" s="111"/>
      <c r="I356" s="111" t="s">
        <v>109</v>
      </c>
      <c r="J356" s="111"/>
      <c r="K356" s="111"/>
      <c r="L356" s="111"/>
      <c r="M356" s="111" t="s">
        <v>55</v>
      </c>
      <c r="N356" s="111"/>
      <c r="O356" s="111"/>
      <c r="P356" s="111"/>
      <c r="Q356" s="111"/>
      <c r="R356" s="111"/>
      <c r="S356" s="111"/>
      <c r="T356" s="111"/>
      <c r="U356" s="111"/>
      <c r="V356" s="111"/>
      <c r="W356" s="111"/>
      <c r="X356" s="111" t="s">
        <v>110</v>
      </c>
      <c r="Y356" s="111"/>
      <c r="Z356" s="114" t="s">
        <v>111</v>
      </c>
      <c r="AA356" s="114"/>
    </row>
    <row r="357" spans="1:27" ht="15" customHeight="1" x14ac:dyDescent="0.25">
      <c r="A357" s="111"/>
      <c r="B357" s="111"/>
      <c r="C357" s="111"/>
      <c r="D357" s="111" t="s">
        <v>11</v>
      </c>
      <c r="E357" s="111" t="s">
        <v>12</v>
      </c>
      <c r="F357" s="111" t="s">
        <v>112</v>
      </c>
      <c r="G357" s="111" t="s">
        <v>15</v>
      </c>
      <c r="H357" s="111" t="s">
        <v>16</v>
      </c>
      <c r="I357" s="128" t="s">
        <v>81</v>
      </c>
      <c r="J357" s="128" t="s">
        <v>82</v>
      </c>
      <c r="K357" s="128" t="s">
        <v>83</v>
      </c>
      <c r="L357" s="128" t="s">
        <v>84</v>
      </c>
      <c r="M357" s="127" t="s">
        <v>57</v>
      </c>
      <c r="N357" s="127" t="s">
        <v>58</v>
      </c>
      <c r="O357" s="127" t="s">
        <v>59</v>
      </c>
      <c r="P357" s="127" t="s">
        <v>60</v>
      </c>
      <c r="Q357" s="127" t="s">
        <v>61</v>
      </c>
      <c r="R357" s="127" t="s">
        <v>62</v>
      </c>
      <c r="S357" s="127" t="s">
        <v>63</v>
      </c>
      <c r="T357" s="127" t="s">
        <v>65</v>
      </c>
      <c r="U357" s="127" t="s">
        <v>66</v>
      </c>
      <c r="V357" s="127" t="s">
        <v>67</v>
      </c>
      <c r="W357" s="127" t="s">
        <v>68</v>
      </c>
      <c r="X357" s="127" t="s">
        <v>113</v>
      </c>
      <c r="Y357" s="127" t="s">
        <v>114</v>
      </c>
      <c r="Z357" s="127" t="s">
        <v>102</v>
      </c>
      <c r="AA357" s="127" t="s">
        <v>14</v>
      </c>
    </row>
    <row r="358" spans="1:27" x14ac:dyDescent="0.25">
      <c r="A358" s="111"/>
      <c r="B358" s="111"/>
      <c r="C358" s="111"/>
      <c r="D358" s="111"/>
      <c r="E358" s="111"/>
      <c r="F358" s="111"/>
      <c r="G358" s="111"/>
      <c r="H358" s="111"/>
      <c r="I358" s="128"/>
      <c r="J358" s="128"/>
      <c r="K358" s="128"/>
      <c r="L358" s="128"/>
      <c r="M358" s="127"/>
      <c r="N358" s="127"/>
      <c r="O358" s="127"/>
      <c r="P358" s="127"/>
      <c r="Q358" s="127"/>
      <c r="R358" s="127"/>
      <c r="S358" s="127"/>
      <c r="T358" s="127"/>
      <c r="U358" s="127"/>
      <c r="V358" s="127"/>
      <c r="W358" s="127"/>
      <c r="X358" s="127"/>
      <c r="Y358" s="127"/>
      <c r="Z358" s="127"/>
      <c r="AA358" s="127"/>
    </row>
    <row r="359" spans="1:27" ht="73.5" customHeight="1" x14ac:dyDescent="0.25">
      <c r="A359" s="111"/>
      <c r="B359" s="111"/>
      <c r="C359" s="111"/>
      <c r="D359" s="111"/>
      <c r="E359" s="111"/>
      <c r="F359" s="111"/>
      <c r="G359" s="111"/>
      <c r="H359" s="111"/>
      <c r="I359" s="128"/>
      <c r="J359" s="128"/>
      <c r="K359" s="128"/>
      <c r="L359" s="128"/>
      <c r="M359" s="127"/>
      <c r="N359" s="127"/>
      <c r="O359" s="127"/>
      <c r="P359" s="127"/>
      <c r="Q359" s="127"/>
      <c r="R359" s="127"/>
      <c r="S359" s="127"/>
      <c r="T359" s="127"/>
      <c r="U359" s="127"/>
      <c r="V359" s="127"/>
      <c r="W359" s="127"/>
      <c r="X359" s="127"/>
      <c r="Y359" s="127"/>
      <c r="Z359" s="127"/>
      <c r="AA359" s="127"/>
    </row>
    <row r="360" spans="1:27" x14ac:dyDescent="0.25">
      <c r="A360" s="5">
        <v>1</v>
      </c>
      <c r="B360" s="6" t="s">
        <v>17</v>
      </c>
      <c r="C360" s="6">
        <v>59</v>
      </c>
      <c r="D360" s="6">
        <v>33</v>
      </c>
      <c r="E360" s="6">
        <v>26</v>
      </c>
      <c r="F360" s="6">
        <v>0</v>
      </c>
      <c r="G360" s="6">
        <v>33</v>
      </c>
      <c r="H360" s="6">
        <v>26</v>
      </c>
      <c r="I360" s="6">
        <v>0</v>
      </c>
      <c r="J360" s="6">
        <v>0</v>
      </c>
      <c r="K360" s="6">
        <v>0</v>
      </c>
      <c r="L360" s="6">
        <v>59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  <c r="S360" s="6">
        <v>4</v>
      </c>
      <c r="T360" s="6">
        <v>11</v>
      </c>
      <c r="U360" s="6">
        <v>43</v>
      </c>
      <c r="V360" s="6">
        <v>0</v>
      </c>
      <c r="W360" s="6">
        <v>0</v>
      </c>
      <c r="X360" s="6">
        <v>4</v>
      </c>
      <c r="Y360" s="6">
        <v>55</v>
      </c>
      <c r="Z360" s="6">
        <v>59</v>
      </c>
      <c r="AA360" s="6">
        <v>0</v>
      </c>
    </row>
    <row r="361" spans="1:27" x14ac:dyDescent="0.25">
      <c r="A361" s="7">
        <v>2</v>
      </c>
      <c r="B361" s="8" t="s">
        <v>18</v>
      </c>
      <c r="C361" s="8">
        <v>310</v>
      </c>
      <c r="D361" s="8">
        <v>211</v>
      </c>
      <c r="E361" s="8">
        <v>99</v>
      </c>
      <c r="F361" s="8">
        <v>20</v>
      </c>
      <c r="G361" s="8">
        <v>195</v>
      </c>
      <c r="H361" s="8">
        <v>95</v>
      </c>
      <c r="I361" s="8">
        <v>30</v>
      </c>
      <c r="J361" s="8">
        <v>80</v>
      </c>
      <c r="K361" s="8">
        <v>70</v>
      </c>
      <c r="L361" s="8">
        <v>130</v>
      </c>
      <c r="M361" s="8">
        <v>204</v>
      </c>
      <c r="N361" s="8">
        <v>4</v>
      </c>
      <c r="O361" s="8">
        <v>0</v>
      </c>
      <c r="P361" s="8">
        <v>0</v>
      </c>
      <c r="Q361" s="8">
        <v>0</v>
      </c>
      <c r="R361" s="8">
        <v>7</v>
      </c>
      <c r="S361" s="8">
        <v>20</v>
      </c>
      <c r="T361" s="8">
        <v>34</v>
      </c>
      <c r="U361" s="8">
        <v>39</v>
      </c>
      <c r="V361" s="8">
        <v>1</v>
      </c>
      <c r="W361" s="8">
        <v>0</v>
      </c>
      <c r="X361" s="8">
        <v>113</v>
      </c>
      <c r="Y361" s="8">
        <v>197</v>
      </c>
      <c r="Z361" s="8">
        <v>310</v>
      </c>
      <c r="AA361" s="8">
        <v>0</v>
      </c>
    </row>
    <row r="362" spans="1:27" x14ac:dyDescent="0.25">
      <c r="A362" s="7">
        <v>3</v>
      </c>
      <c r="B362" s="8" t="s">
        <v>19</v>
      </c>
      <c r="C362" s="8">
        <v>30</v>
      </c>
      <c r="D362" s="8">
        <v>19</v>
      </c>
      <c r="E362" s="8">
        <v>11</v>
      </c>
      <c r="F362" s="8">
        <v>0</v>
      </c>
      <c r="G362" s="8">
        <v>19</v>
      </c>
      <c r="H362" s="8">
        <v>11</v>
      </c>
      <c r="I362" s="8">
        <v>0</v>
      </c>
      <c r="J362" s="8">
        <v>1</v>
      </c>
      <c r="K362" s="8">
        <v>3</v>
      </c>
      <c r="L362" s="8">
        <v>26</v>
      </c>
      <c r="M362" s="8">
        <v>6</v>
      </c>
      <c r="N362" s="8">
        <v>0</v>
      </c>
      <c r="O362" s="8">
        <v>0</v>
      </c>
      <c r="P362" s="8">
        <v>0</v>
      </c>
      <c r="Q362" s="8">
        <v>0</v>
      </c>
      <c r="R362" s="8">
        <v>1</v>
      </c>
      <c r="S362" s="8">
        <v>1</v>
      </c>
      <c r="T362" s="8">
        <v>7</v>
      </c>
      <c r="U362" s="8">
        <v>14</v>
      </c>
      <c r="V362" s="8">
        <v>0</v>
      </c>
      <c r="W362" s="8">
        <v>0</v>
      </c>
      <c r="X362" s="8">
        <v>1</v>
      </c>
      <c r="Y362" s="8">
        <v>29</v>
      </c>
      <c r="Z362" s="8">
        <v>0</v>
      </c>
      <c r="AA362" s="8">
        <v>30</v>
      </c>
    </row>
    <row r="363" spans="1:27" x14ac:dyDescent="0.25">
      <c r="A363" s="7">
        <v>4</v>
      </c>
      <c r="B363" s="8" t="s">
        <v>20</v>
      </c>
      <c r="C363" s="8">
        <v>34</v>
      </c>
      <c r="D363" s="8">
        <v>23</v>
      </c>
      <c r="E363" s="8">
        <v>11</v>
      </c>
      <c r="F363" s="8">
        <v>0</v>
      </c>
      <c r="G363" s="8">
        <v>23</v>
      </c>
      <c r="H363" s="8">
        <v>11</v>
      </c>
      <c r="I363" s="8">
        <v>1</v>
      </c>
      <c r="J363" s="8">
        <v>1</v>
      </c>
      <c r="K363" s="8">
        <v>1</v>
      </c>
      <c r="L363" s="8">
        <v>31</v>
      </c>
      <c r="M363" s="8">
        <v>7</v>
      </c>
      <c r="N363" s="8">
        <v>0</v>
      </c>
      <c r="O363" s="8">
        <v>0</v>
      </c>
      <c r="P363" s="8">
        <v>0</v>
      </c>
      <c r="Q363" s="8">
        <v>0</v>
      </c>
      <c r="R363" s="8">
        <v>4</v>
      </c>
      <c r="S363" s="8">
        <v>8</v>
      </c>
      <c r="T363" s="8">
        <v>7</v>
      </c>
      <c r="U363" s="8">
        <v>6</v>
      </c>
      <c r="V363" s="8">
        <v>1</v>
      </c>
      <c r="W363" s="8">
        <v>0</v>
      </c>
      <c r="X363" s="8">
        <v>4</v>
      </c>
      <c r="Y363" s="8">
        <v>30</v>
      </c>
      <c r="Z363" s="8">
        <v>0</v>
      </c>
      <c r="AA363" s="8">
        <v>34</v>
      </c>
    </row>
    <row r="364" spans="1:27" x14ac:dyDescent="0.25">
      <c r="A364" s="7">
        <v>5</v>
      </c>
      <c r="B364" s="8" t="s">
        <v>21</v>
      </c>
      <c r="C364" s="8">
        <v>62</v>
      </c>
      <c r="D364" s="8">
        <v>37</v>
      </c>
      <c r="E364" s="8">
        <v>25</v>
      </c>
      <c r="F364" s="8">
        <v>0</v>
      </c>
      <c r="G364" s="8">
        <v>37</v>
      </c>
      <c r="H364" s="8">
        <v>25</v>
      </c>
      <c r="I364" s="8">
        <v>1</v>
      </c>
      <c r="J364" s="8">
        <v>7</v>
      </c>
      <c r="K364" s="8">
        <v>2</v>
      </c>
      <c r="L364" s="8">
        <v>52</v>
      </c>
      <c r="M364" s="8">
        <v>11</v>
      </c>
      <c r="N364" s="8">
        <v>0</v>
      </c>
      <c r="O364" s="8">
        <v>0</v>
      </c>
      <c r="P364" s="8">
        <v>2</v>
      </c>
      <c r="Q364" s="8">
        <v>0</v>
      </c>
      <c r="R364" s="8">
        <v>2</v>
      </c>
      <c r="S364" s="8">
        <v>5</v>
      </c>
      <c r="T364" s="8">
        <v>8</v>
      </c>
      <c r="U364" s="8">
        <v>32</v>
      </c>
      <c r="V364" s="8">
        <v>0</v>
      </c>
      <c r="W364" s="8">
        <v>0</v>
      </c>
      <c r="X364" s="8">
        <v>12</v>
      </c>
      <c r="Y364" s="8">
        <v>50</v>
      </c>
      <c r="Z364" s="8">
        <v>0</v>
      </c>
      <c r="AA364" s="8">
        <v>62</v>
      </c>
    </row>
    <row r="365" spans="1:27" x14ac:dyDescent="0.25">
      <c r="A365" s="7">
        <v>6</v>
      </c>
      <c r="B365" s="8" t="s">
        <v>22</v>
      </c>
      <c r="C365" s="8">
        <v>34</v>
      </c>
      <c r="D365" s="8">
        <v>24</v>
      </c>
      <c r="E365" s="8">
        <v>10</v>
      </c>
      <c r="F365" s="8">
        <v>0</v>
      </c>
      <c r="G365" s="8">
        <v>24</v>
      </c>
      <c r="H365" s="8">
        <v>10</v>
      </c>
      <c r="I365" s="8">
        <v>6</v>
      </c>
      <c r="J365" s="8">
        <v>14</v>
      </c>
      <c r="K365" s="8">
        <v>6</v>
      </c>
      <c r="L365" s="8">
        <v>8</v>
      </c>
      <c r="M365" s="8">
        <v>28</v>
      </c>
      <c r="N365" s="8">
        <v>0</v>
      </c>
      <c r="O365" s="8">
        <v>0</v>
      </c>
      <c r="P365" s="8">
        <v>2</v>
      </c>
      <c r="Q365" s="8">
        <v>0</v>
      </c>
      <c r="R365" s="8">
        <v>0</v>
      </c>
      <c r="S365" s="8">
        <v>2</v>
      </c>
      <c r="T365" s="8">
        <v>1</v>
      </c>
      <c r="U365" s="8">
        <v>1</v>
      </c>
      <c r="V365" s="8">
        <v>0</v>
      </c>
      <c r="W365" s="8">
        <v>0</v>
      </c>
      <c r="X365" s="8">
        <v>23</v>
      </c>
      <c r="Y365" s="8">
        <v>11</v>
      </c>
      <c r="Z365" s="8">
        <v>0</v>
      </c>
      <c r="AA365" s="8">
        <v>34</v>
      </c>
    </row>
    <row r="366" spans="1:27" x14ac:dyDescent="0.25">
      <c r="A366" s="7">
        <v>7</v>
      </c>
      <c r="B366" s="8" t="s">
        <v>23</v>
      </c>
      <c r="C366" s="8">
        <v>36</v>
      </c>
      <c r="D366" s="8">
        <v>12</v>
      </c>
      <c r="E366" s="8">
        <v>24</v>
      </c>
      <c r="F366" s="8">
        <v>0</v>
      </c>
      <c r="G366" s="8">
        <v>12</v>
      </c>
      <c r="H366" s="8">
        <v>24</v>
      </c>
      <c r="I366" s="8">
        <v>0</v>
      </c>
      <c r="J366" s="8">
        <v>2</v>
      </c>
      <c r="K366" s="8">
        <v>4</v>
      </c>
      <c r="L366" s="8">
        <v>30</v>
      </c>
      <c r="M366" s="8">
        <v>7</v>
      </c>
      <c r="N366" s="8">
        <v>0</v>
      </c>
      <c r="O366" s="8">
        <v>0</v>
      </c>
      <c r="P366" s="8">
        <v>1</v>
      </c>
      <c r="Q366" s="8">
        <v>0</v>
      </c>
      <c r="R366" s="8">
        <v>1</v>
      </c>
      <c r="S366" s="8">
        <v>5</v>
      </c>
      <c r="T366" s="8">
        <v>9</v>
      </c>
      <c r="U366" s="8">
        <v>11</v>
      </c>
      <c r="V366" s="8">
        <v>1</v>
      </c>
      <c r="W366" s="8">
        <v>0</v>
      </c>
      <c r="X366" s="8">
        <v>3</v>
      </c>
      <c r="Y366" s="8">
        <v>33</v>
      </c>
      <c r="Z366" s="8">
        <v>0</v>
      </c>
      <c r="AA366" s="8">
        <v>36</v>
      </c>
    </row>
    <row r="367" spans="1:27" x14ac:dyDescent="0.25">
      <c r="A367" s="7">
        <v>8</v>
      </c>
      <c r="B367" s="8" t="s">
        <v>24</v>
      </c>
      <c r="C367" s="8">
        <v>24</v>
      </c>
      <c r="D367" s="8">
        <v>14</v>
      </c>
      <c r="E367" s="8">
        <v>10</v>
      </c>
      <c r="F367" s="8">
        <v>0</v>
      </c>
      <c r="G367" s="8">
        <v>14</v>
      </c>
      <c r="H367" s="8">
        <v>10</v>
      </c>
      <c r="I367" s="8">
        <v>0</v>
      </c>
      <c r="J367" s="8">
        <v>4</v>
      </c>
      <c r="K367" s="8">
        <v>3</v>
      </c>
      <c r="L367" s="8">
        <v>17</v>
      </c>
      <c r="M367" s="8">
        <v>7</v>
      </c>
      <c r="N367" s="8">
        <v>0</v>
      </c>
      <c r="O367" s="8">
        <v>0</v>
      </c>
      <c r="P367" s="8">
        <v>0</v>
      </c>
      <c r="Q367" s="8">
        <v>0</v>
      </c>
      <c r="R367" s="8">
        <v>0</v>
      </c>
      <c r="S367" s="8">
        <v>1</v>
      </c>
      <c r="T367" s="8">
        <v>2</v>
      </c>
      <c r="U367" s="8">
        <v>13</v>
      </c>
      <c r="V367" s="8">
        <v>0</v>
      </c>
      <c r="W367" s="8">
        <v>0</v>
      </c>
      <c r="X367" s="8">
        <v>6</v>
      </c>
      <c r="Y367" s="8">
        <v>18</v>
      </c>
      <c r="Z367" s="8">
        <v>0</v>
      </c>
      <c r="AA367" s="8">
        <v>24</v>
      </c>
    </row>
    <row r="368" spans="1:27" x14ac:dyDescent="0.25">
      <c r="A368" s="7">
        <v>9</v>
      </c>
      <c r="B368" s="8" t="s">
        <v>25</v>
      </c>
      <c r="C368" s="8">
        <v>55</v>
      </c>
      <c r="D368" s="8">
        <v>26</v>
      </c>
      <c r="E368" s="8">
        <v>29</v>
      </c>
      <c r="F368" s="8">
        <v>0</v>
      </c>
      <c r="G368" s="8">
        <v>26</v>
      </c>
      <c r="H368" s="8">
        <v>29</v>
      </c>
      <c r="I368" s="8">
        <v>8</v>
      </c>
      <c r="J368" s="8">
        <v>2</v>
      </c>
      <c r="K368" s="8">
        <v>0</v>
      </c>
      <c r="L368" s="8">
        <v>45</v>
      </c>
      <c r="M368" s="8">
        <v>9</v>
      </c>
      <c r="N368" s="8">
        <v>0</v>
      </c>
      <c r="O368" s="8">
        <v>0</v>
      </c>
      <c r="P368" s="8">
        <v>0</v>
      </c>
      <c r="Q368" s="8">
        <v>0</v>
      </c>
      <c r="R368" s="8">
        <v>4</v>
      </c>
      <c r="S368" s="8">
        <v>1</v>
      </c>
      <c r="T368" s="8">
        <v>11</v>
      </c>
      <c r="U368" s="8">
        <v>28</v>
      </c>
      <c r="V368" s="8">
        <v>0</v>
      </c>
      <c r="W368" s="8">
        <v>0</v>
      </c>
      <c r="X368" s="8">
        <v>0</v>
      </c>
      <c r="Y368" s="8">
        <v>55</v>
      </c>
      <c r="Z368" s="8">
        <v>0</v>
      </c>
      <c r="AA368" s="8">
        <v>55</v>
      </c>
    </row>
    <row r="369" spans="1:27" x14ac:dyDescent="0.25">
      <c r="A369" s="7">
        <v>10</v>
      </c>
      <c r="B369" s="8" t="s">
        <v>26</v>
      </c>
      <c r="C369" s="8">
        <v>51</v>
      </c>
      <c r="D369" s="8">
        <v>29</v>
      </c>
      <c r="E369" s="8">
        <v>22</v>
      </c>
      <c r="F369" s="8">
        <v>0</v>
      </c>
      <c r="G369" s="8">
        <v>29</v>
      </c>
      <c r="H369" s="8">
        <v>22</v>
      </c>
      <c r="I369" s="8">
        <v>4</v>
      </c>
      <c r="J369" s="8">
        <v>16</v>
      </c>
      <c r="K369" s="8">
        <v>13</v>
      </c>
      <c r="L369" s="8">
        <v>18</v>
      </c>
      <c r="M369" s="8">
        <v>1</v>
      </c>
      <c r="N369" s="8">
        <v>0</v>
      </c>
      <c r="O369" s="8">
        <v>36</v>
      </c>
      <c r="P369" s="8">
        <v>0</v>
      </c>
      <c r="Q369" s="8">
        <v>0</v>
      </c>
      <c r="R369" s="8">
        <v>0</v>
      </c>
      <c r="S369" s="8">
        <v>3</v>
      </c>
      <c r="T369" s="8">
        <v>0</v>
      </c>
      <c r="U369" s="8">
        <v>10</v>
      </c>
      <c r="V369" s="8">
        <v>0</v>
      </c>
      <c r="W369" s="8">
        <v>0</v>
      </c>
      <c r="X369" s="8">
        <v>14</v>
      </c>
      <c r="Y369" s="8">
        <v>37</v>
      </c>
      <c r="Z369" s="8">
        <v>0</v>
      </c>
      <c r="AA369" s="8">
        <v>51</v>
      </c>
    </row>
    <row r="370" spans="1:27" x14ac:dyDescent="0.25">
      <c r="A370" s="7">
        <v>11</v>
      </c>
      <c r="B370" s="8" t="s">
        <v>27</v>
      </c>
      <c r="C370" s="8">
        <v>20</v>
      </c>
      <c r="D370" s="8">
        <v>13</v>
      </c>
      <c r="E370" s="8">
        <v>7</v>
      </c>
      <c r="F370" s="8">
        <v>0</v>
      </c>
      <c r="G370" s="8">
        <v>13</v>
      </c>
      <c r="H370" s="8">
        <v>7</v>
      </c>
      <c r="I370" s="8">
        <v>0</v>
      </c>
      <c r="J370" s="8">
        <v>1</v>
      </c>
      <c r="K370" s="8">
        <v>3</v>
      </c>
      <c r="L370" s="8">
        <v>16</v>
      </c>
      <c r="M370" s="8">
        <v>8</v>
      </c>
      <c r="N370" s="8">
        <v>0</v>
      </c>
      <c r="O370" s="8">
        <v>0</v>
      </c>
      <c r="P370" s="8">
        <v>1</v>
      </c>
      <c r="Q370" s="8">
        <v>0</v>
      </c>
      <c r="R370" s="8">
        <v>1</v>
      </c>
      <c r="S370" s="8">
        <v>3</v>
      </c>
      <c r="T370" s="8">
        <v>1</v>
      </c>
      <c r="U370" s="8">
        <v>5</v>
      </c>
      <c r="V370" s="8">
        <v>0</v>
      </c>
      <c r="W370" s="8">
        <v>0</v>
      </c>
      <c r="X370" s="8">
        <v>2</v>
      </c>
      <c r="Y370" s="8">
        <v>18</v>
      </c>
      <c r="Z370" s="8">
        <v>0</v>
      </c>
      <c r="AA370" s="8">
        <v>20</v>
      </c>
    </row>
    <row r="371" spans="1:27" x14ac:dyDescent="0.25">
      <c r="A371" s="7">
        <v>12</v>
      </c>
      <c r="B371" s="8" t="s">
        <v>28</v>
      </c>
      <c r="C371" s="8">
        <v>1</v>
      </c>
      <c r="D371" s="8">
        <v>1</v>
      </c>
      <c r="E371" s="8">
        <v>0</v>
      </c>
      <c r="F371" s="8">
        <v>0</v>
      </c>
      <c r="G371" s="8">
        <v>1</v>
      </c>
      <c r="H371" s="8">
        <v>0</v>
      </c>
      <c r="I371" s="8">
        <v>0</v>
      </c>
      <c r="J371" s="8">
        <v>0</v>
      </c>
      <c r="K371" s="8">
        <v>1</v>
      </c>
      <c r="L371" s="8">
        <v>0</v>
      </c>
      <c r="M371" s="8">
        <v>1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1</v>
      </c>
      <c r="Z371" s="8">
        <v>0</v>
      </c>
      <c r="AA371" s="8">
        <v>1</v>
      </c>
    </row>
    <row r="372" spans="1:27" x14ac:dyDescent="0.25">
      <c r="A372" s="7">
        <v>13</v>
      </c>
      <c r="B372" s="8" t="s">
        <v>29</v>
      </c>
      <c r="C372" s="8">
        <v>69</v>
      </c>
      <c r="D372" s="8">
        <v>33</v>
      </c>
      <c r="E372" s="8">
        <v>36</v>
      </c>
      <c r="F372" s="8">
        <v>1</v>
      </c>
      <c r="G372" s="8">
        <v>33</v>
      </c>
      <c r="H372" s="8">
        <v>35</v>
      </c>
      <c r="I372" s="8">
        <v>1</v>
      </c>
      <c r="J372" s="8">
        <v>5</v>
      </c>
      <c r="K372" s="8">
        <v>14</v>
      </c>
      <c r="L372" s="8">
        <v>49</v>
      </c>
      <c r="M372" s="8">
        <v>9</v>
      </c>
      <c r="N372" s="8">
        <v>0</v>
      </c>
      <c r="O372" s="8">
        <v>20</v>
      </c>
      <c r="P372" s="8">
        <v>1</v>
      </c>
      <c r="Q372" s="8">
        <v>0</v>
      </c>
      <c r="R372" s="8">
        <v>1</v>
      </c>
      <c r="S372" s="8">
        <v>6</v>
      </c>
      <c r="T372" s="8">
        <v>10</v>
      </c>
      <c r="U372" s="8">
        <v>22</v>
      </c>
      <c r="V372" s="8">
        <v>0</v>
      </c>
      <c r="W372" s="8">
        <v>0</v>
      </c>
      <c r="X372" s="8">
        <v>14</v>
      </c>
      <c r="Y372" s="8">
        <v>55</v>
      </c>
      <c r="Z372" s="8">
        <v>0</v>
      </c>
      <c r="AA372" s="8">
        <v>69</v>
      </c>
    </row>
    <row r="373" spans="1:27" x14ac:dyDescent="0.25">
      <c r="A373" s="7">
        <v>14</v>
      </c>
      <c r="B373" s="8" t="s">
        <v>30</v>
      </c>
      <c r="C373" s="8">
        <v>26</v>
      </c>
      <c r="D373" s="8">
        <v>12</v>
      </c>
      <c r="E373" s="8">
        <v>14</v>
      </c>
      <c r="F373" s="8">
        <v>0</v>
      </c>
      <c r="G373" s="8">
        <v>12</v>
      </c>
      <c r="H373" s="8">
        <v>14</v>
      </c>
      <c r="I373" s="8">
        <v>1</v>
      </c>
      <c r="J373" s="8">
        <v>1</v>
      </c>
      <c r="K373" s="8">
        <v>4</v>
      </c>
      <c r="L373" s="8">
        <v>20</v>
      </c>
      <c r="M373" s="8">
        <v>10</v>
      </c>
      <c r="N373" s="8">
        <v>0</v>
      </c>
      <c r="O373" s="8">
        <v>0</v>
      </c>
      <c r="P373" s="8">
        <v>0</v>
      </c>
      <c r="Q373" s="8">
        <v>0</v>
      </c>
      <c r="R373" s="8">
        <v>0</v>
      </c>
      <c r="S373" s="8">
        <v>5</v>
      </c>
      <c r="T373" s="8">
        <v>2</v>
      </c>
      <c r="U373" s="8">
        <v>6</v>
      </c>
      <c r="V373" s="8">
        <v>1</v>
      </c>
      <c r="W373" s="8">
        <v>0</v>
      </c>
      <c r="X373" s="8">
        <v>5</v>
      </c>
      <c r="Y373" s="8">
        <v>21</v>
      </c>
      <c r="Z373" s="8">
        <v>0</v>
      </c>
      <c r="AA373" s="8">
        <v>26</v>
      </c>
    </row>
    <row r="374" spans="1:27" x14ac:dyDescent="0.25">
      <c r="A374" s="7">
        <v>15</v>
      </c>
      <c r="B374" s="8" t="s">
        <v>31</v>
      </c>
      <c r="C374" s="8">
        <v>176</v>
      </c>
      <c r="D374" s="8">
        <v>143</v>
      </c>
      <c r="E374" s="8">
        <v>33</v>
      </c>
      <c r="F374" s="8">
        <v>0</v>
      </c>
      <c r="G374" s="8">
        <v>143</v>
      </c>
      <c r="H374" s="8">
        <v>33</v>
      </c>
      <c r="I374" s="8">
        <v>7</v>
      </c>
      <c r="J374" s="8">
        <v>32</v>
      </c>
      <c r="K374" s="8">
        <v>43</v>
      </c>
      <c r="L374" s="8">
        <v>94</v>
      </c>
      <c r="M374" s="8">
        <v>0</v>
      </c>
      <c r="N374" s="8">
        <v>0</v>
      </c>
      <c r="O374" s="8">
        <v>79</v>
      </c>
      <c r="P374" s="8">
        <v>88</v>
      </c>
      <c r="Q374" s="8">
        <v>0</v>
      </c>
      <c r="R374" s="8">
        <v>0</v>
      </c>
      <c r="S374" s="8">
        <v>1</v>
      </c>
      <c r="T374" s="8">
        <v>5</v>
      </c>
      <c r="U374" s="8">
        <v>3</v>
      </c>
      <c r="V374" s="8">
        <v>0</v>
      </c>
      <c r="W374" s="8">
        <v>0</v>
      </c>
      <c r="X374" s="8">
        <v>140</v>
      </c>
      <c r="Y374" s="8">
        <v>36</v>
      </c>
      <c r="Z374" s="8">
        <v>0</v>
      </c>
      <c r="AA374" s="8">
        <v>176</v>
      </c>
    </row>
    <row r="375" spans="1:27" x14ac:dyDescent="0.25">
      <c r="A375" s="7">
        <v>16</v>
      </c>
      <c r="B375" s="8" t="s">
        <v>32</v>
      </c>
      <c r="C375" s="8">
        <v>219</v>
      </c>
      <c r="D375" s="8">
        <v>100</v>
      </c>
      <c r="E375" s="8">
        <v>119</v>
      </c>
      <c r="F375" s="8">
        <v>41</v>
      </c>
      <c r="G375" s="8">
        <v>92</v>
      </c>
      <c r="H375" s="8">
        <v>86</v>
      </c>
      <c r="I375" s="8">
        <v>51</v>
      </c>
      <c r="J375" s="8">
        <v>71</v>
      </c>
      <c r="K375" s="8">
        <v>40</v>
      </c>
      <c r="L375" s="8">
        <v>57</v>
      </c>
      <c r="M375" s="8">
        <v>173</v>
      </c>
      <c r="N375" s="8">
        <v>20</v>
      </c>
      <c r="O375" s="8">
        <v>1</v>
      </c>
      <c r="P375" s="8">
        <v>0</v>
      </c>
      <c r="Q375" s="8">
        <v>0</v>
      </c>
      <c r="R375" s="8">
        <v>1</v>
      </c>
      <c r="S375" s="8">
        <v>3</v>
      </c>
      <c r="T375" s="8">
        <v>6</v>
      </c>
      <c r="U375" s="8">
        <v>14</v>
      </c>
      <c r="V375" s="8">
        <v>0</v>
      </c>
      <c r="W375" s="8">
        <v>0</v>
      </c>
      <c r="X375" s="8">
        <v>1</v>
      </c>
      <c r="Y375" s="8">
        <v>218</v>
      </c>
      <c r="Z375" s="8">
        <v>0</v>
      </c>
      <c r="AA375" s="8">
        <v>219</v>
      </c>
    </row>
    <row r="376" spans="1:27" x14ac:dyDescent="0.25">
      <c r="A376" s="7">
        <v>17</v>
      </c>
      <c r="B376" s="8" t="s">
        <v>33</v>
      </c>
      <c r="C376" s="8">
        <v>195</v>
      </c>
      <c r="D376" s="8">
        <v>80</v>
      </c>
      <c r="E376" s="8">
        <v>115</v>
      </c>
      <c r="F376" s="8">
        <v>57</v>
      </c>
      <c r="G376" s="8">
        <v>62</v>
      </c>
      <c r="H376" s="8">
        <v>76</v>
      </c>
      <c r="I376" s="8">
        <v>63</v>
      </c>
      <c r="J376" s="8">
        <v>75</v>
      </c>
      <c r="K376" s="8">
        <v>17</v>
      </c>
      <c r="L376" s="8">
        <v>40</v>
      </c>
      <c r="M376" s="8">
        <v>158</v>
      </c>
      <c r="N376" s="8">
        <v>4</v>
      </c>
      <c r="O376" s="8">
        <v>0</v>
      </c>
      <c r="P376" s="8">
        <v>15</v>
      </c>
      <c r="Q376" s="8">
        <v>0</v>
      </c>
      <c r="R376" s="8">
        <v>0</v>
      </c>
      <c r="S376" s="8">
        <v>3</v>
      </c>
      <c r="T376" s="8">
        <v>2</v>
      </c>
      <c r="U376" s="8">
        <v>12</v>
      </c>
      <c r="V376" s="8">
        <v>0</v>
      </c>
      <c r="W376" s="8">
        <v>0</v>
      </c>
      <c r="X376" s="8">
        <v>0</v>
      </c>
      <c r="Y376" s="8">
        <v>195</v>
      </c>
      <c r="Z376" s="8">
        <v>0</v>
      </c>
      <c r="AA376" s="8">
        <v>195</v>
      </c>
    </row>
    <row r="377" spans="1:27" x14ac:dyDescent="0.25">
      <c r="A377" s="7">
        <v>18</v>
      </c>
      <c r="B377" s="8" t="s">
        <v>34</v>
      </c>
      <c r="C377" s="8">
        <v>26</v>
      </c>
      <c r="D377" s="8">
        <v>11</v>
      </c>
      <c r="E377" s="8">
        <v>15</v>
      </c>
      <c r="F377" s="8">
        <v>0</v>
      </c>
      <c r="G377" s="8">
        <v>11</v>
      </c>
      <c r="H377" s="8">
        <v>15</v>
      </c>
      <c r="I377" s="8">
        <v>0</v>
      </c>
      <c r="J377" s="8">
        <v>1</v>
      </c>
      <c r="K377" s="8">
        <v>0</v>
      </c>
      <c r="L377" s="8">
        <v>25</v>
      </c>
      <c r="M377" s="8">
        <v>2</v>
      </c>
      <c r="N377" s="8">
        <v>0</v>
      </c>
      <c r="O377" s="8">
        <v>0</v>
      </c>
      <c r="P377" s="8">
        <v>0</v>
      </c>
      <c r="Q377" s="8">
        <v>0</v>
      </c>
      <c r="R377" s="8">
        <v>1</v>
      </c>
      <c r="S377" s="8">
        <v>2</v>
      </c>
      <c r="T377" s="8">
        <v>4</v>
      </c>
      <c r="U377" s="8">
        <v>16</v>
      </c>
      <c r="V377" s="8">
        <v>0</v>
      </c>
      <c r="W377" s="8">
        <v>0</v>
      </c>
      <c r="X377" s="8">
        <v>1</v>
      </c>
      <c r="Y377" s="8">
        <v>25</v>
      </c>
      <c r="Z377" s="8">
        <v>0</v>
      </c>
      <c r="AA377" s="8">
        <v>26</v>
      </c>
    </row>
    <row r="378" spans="1:27" x14ac:dyDescent="0.25">
      <c r="A378" s="7">
        <v>19</v>
      </c>
      <c r="B378" s="8" t="s">
        <v>35</v>
      </c>
      <c r="C378" s="8">
        <v>35</v>
      </c>
      <c r="D378" s="8">
        <v>21</v>
      </c>
      <c r="E378" s="8">
        <v>14</v>
      </c>
      <c r="F378" s="8">
        <v>0</v>
      </c>
      <c r="G378" s="8">
        <v>21</v>
      </c>
      <c r="H378" s="8">
        <v>14</v>
      </c>
      <c r="I378" s="8">
        <v>0</v>
      </c>
      <c r="J378" s="8">
        <v>0</v>
      </c>
      <c r="K378" s="8">
        <v>1</v>
      </c>
      <c r="L378" s="8">
        <v>34</v>
      </c>
      <c r="M378" s="8">
        <v>1</v>
      </c>
      <c r="N378" s="8">
        <v>0</v>
      </c>
      <c r="O378" s="8">
        <v>0</v>
      </c>
      <c r="P378" s="8">
        <v>1</v>
      </c>
      <c r="Q378" s="8">
        <v>0</v>
      </c>
      <c r="R378" s="8">
        <v>0</v>
      </c>
      <c r="S378" s="8">
        <v>3</v>
      </c>
      <c r="T378" s="8">
        <v>12</v>
      </c>
      <c r="U378" s="8">
        <v>16</v>
      </c>
      <c r="V378" s="8">
        <v>0</v>
      </c>
      <c r="W378" s="8">
        <v>0</v>
      </c>
      <c r="X378" s="8">
        <v>5</v>
      </c>
      <c r="Y378" s="8">
        <v>30</v>
      </c>
      <c r="Z378" s="8">
        <v>0</v>
      </c>
      <c r="AA378" s="8">
        <v>35</v>
      </c>
    </row>
    <row r="379" spans="1:27" x14ac:dyDescent="0.25">
      <c r="A379" s="9">
        <v>20</v>
      </c>
      <c r="B379" s="10" t="s">
        <v>36</v>
      </c>
      <c r="C379" s="10">
        <v>28</v>
      </c>
      <c r="D379" s="10">
        <v>15</v>
      </c>
      <c r="E379" s="10">
        <v>13</v>
      </c>
      <c r="F379" s="10">
        <v>0</v>
      </c>
      <c r="G379" s="10">
        <v>15</v>
      </c>
      <c r="H379" s="10">
        <v>13</v>
      </c>
      <c r="I379" s="10">
        <v>0</v>
      </c>
      <c r="J379" s="10">
        <v>3</v>
      </c>
      <c r="K379" s="10">
        <v>2</v>
      </c>
      <c r="L379" s="10">
        <v>23</v>
      </c>
      <c r="M379" s="10">
        <v>7</v>
      </c>
      <c r="N379" s="10">
        <v>0</v>
      </c>
      <c r="O379" s="10">
        <v>0</v>
      </c>
      <c r="P379" s="10">
        <v>0</v>
      </c>
      <c r="Q379" s="10">
        <v>0</v>
      </c>
      <c r="R379" s="10">
        <v>1</v>
      </c>
      <c r="S379" s="10">
        <v>2</v>
      </c>
      <c r="T379" s="10">
        <v>3</v>
      </c>
      <c r="U379" s="10">
        <v>15</v>
      </c>
      <c r="V379" s="10">
        <v>0</v>
      </c>
      <c r="W379" s="10">
        <v>0</v>
      </c>
      <c r="X379" s="10">
        <v>2</v>
      </c>
      <c r="Y379" s="10">
        <v>26</v>
      </c>
      <c r="Z379" s="10">
        <v>0</v>
      </c>
      <c r="AA379" s="10">
        <v>28</v>
      </c>
    </row>
    <row r="380" spans="1:27" x14ac:dyDescent="0.25">
      <c r="A380" s="112" t="s">
        <v>5</v>
      </c>
      <c r="B380" s="112"/>
      <c r="C380" s="11">
        <v>1490</v>
      </c>
      <c r="D380" s="11">
        <v>857</v>
      </c>
      <c r="E380" s="11">
        <v>633</v>
      </c>
      <c r="F380" s="11">
        <v>119</v>
      </c>
      <c r="G380" s="11">
        <v>815</v>
      </c>
      <c r="H380" s="11">
        <v>556</v>
      </c>
      <c r="I380" s="11">
        <v>173</v>
      </c>
      <c r="J380" s="11">
        <v>316</v>
      </c>
      <c r="K380" s="11">
        <v>227</v>
      </c>
      <c r="L380" s="11">
        <v>774</v>
      </c>
      <c r="M380" s="11">
        <v>649</v>
      </c>
      <c r="N380" s="11">
        <v>28</v>
      </c>
      <c r="O380" s="11">
        <v>136</v>
      </c>
      <c r="P380" s="11">
        <v>111</v>
      </c>
      <c r="Q380" s="11">
        <v>0</v>
      </c>
      <c r="R380" s="11">
        <v>24</v>
      </c>
      <c r="S380" s="11">
        <v>78</v>
      </c>
      <c r="T380" s="11">
        <v>135</v>
      </c>
      <c r="U380" s="11">
        <v>306</v>
      </c>
      <c r="V380" s="11">
        <v>4</v>
      </c>
      <c r="W380" s="11">
        <v>0</v>
      </c>
      <c r="X380" s="11">
        <v>350</v>
      </c>
      <c r="Y380" s="11">
        <v>1140</v>
      </c>
      <c r="Z380" s="11">
        <v>369</v>
      </c>
      <c r="AA380" s="11">
        <v>1121</v>
      </c>
    </row>
    <row r="381" spans="1:27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5" spans="1:19" ht="101.25" customHeight="1" x14ac:dyDescent="0.25"/>
    <row r="386" spans="1:19" ht="18.75" x14ac:dyDescent="0.3">
      <c r="A386" s="97" t="s">
        <v>115</v>
      </c>
      <c r="B386" s="97"/>
      <c r="C386" s="97"/>
      <c r="D386" s="97"/>
      <c r="E386" s="97"/>
      <c r="F386" s="97"/>
      <c r="G386" s="97"/>
      <c r="H386" s="97"/>
      <c r="I386" s="97"/>
      <c r="J386" s="97"/>
      <c r="K386" s="97"/>
      <c r="L386" s="97"/>
      <c r="M386" s="97"/>
      <c r="N386" s="97"/>
      <c r="O386" s="97"/>
      <c r="P386" s="97"/>
      <c r="Q386" s="97"/>
      <c r="R386" s="97"/>
      <c r="S386" s="97"/>
    </row>
    <row r="387" spans="1:19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8.75" x14ac:dyDescent="0.3">
      <c r="A388" s="97" t="s">
        <v>116</v>
      </c>
      <c r="B388" s="97"/>
      <c r="C388" s="97"/>
      <c r="D388" s="9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</row>
    <row r="389" spans="1:19" ht="18.75" x14ac:dyDescent="0.3">
      <c r="A389" s="30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</row>
    <row r="390" spans="1:19" x14ac:dyDescent="0.25">
      <c r="A390" s="111" t="s">
        <v>0</v>
      </c>
      <c r="B390" s="113" t="s">
        <v>1</v>
      </c>
      <c r="C390" s="113" t="s">
        <v>5</v>
      </c>
      <c r="D390" s="111" t="s">
        <v>6</v>
      </c>
      <c r="E390" s="111"/>
      <c r="F390" s="124" t="s">
        <v>4</v>
      </c>
      <c r="G390" s="125"/>
      <c r="H390" s="125"/>
      <c r="I390" s="125"/>
      <c r="J390" s="125"/>
      <c r="K390" s="125"/>
      <c r="L390" s="125"/>
      <c r="M390" s="125"/>
      <c r="N390" s="125"/>
      <c r="O390" s="125"/>
      <c r="P390" s="126"/>
      <c r="Q390" s="111" t="s">
        <v>41</v>
      </c>
      <c r="R390" s="111"/>
      <c r="S390" s="2"/>
    </row>
    <row r="391" spans="1:19" ht="25.5" x14ac:dyDescent="0.25">
      <c r="A391" s="111"/>
      <c r="B391" s="113"/>
      <c r="C391" s="113"/>
      <c r="D391" s="55" t="s">
        <v>11</v>
      </c>
      <c r="E391" s="55" t="s">
        <v>12</v>
      </c>
      <c r="F391" s="55" t="s">
        <v>43</v>
      </c>
      <c r="G391" s="55" t="s">
        <v>44</v>
      </c>
      <c r="H391" s="55" t="s">
        <v>45</v>
      </c>
      <c r="I391" s="55" t="s">
        <v>46</v>
      </c>
      <c r="J391" s="55" t="s">
        <v>47</v>
      </c>
      <c r="K391" s="55" t="s">
        <v>48</v>
      </c>
      <c r="L391" s="55" t="s">
        <v>49</v>
      </c>
      <c r="M391" s="55" t="s">
        <v>50</v>
      </c>
      <c r="N391" s="55" t="s">
        <v>51</v>
      </c>
      <c r="O391" s="55" t="s">
        <v>52</v>
      </c>
      <c r="P391" s="55" t="s">
        <v>53</v>
      </c>
      <c r="Q391" s="32" t="s">
        <v>13</v>
      </c>
      <c r="R391" s="32" t="s">
        <v>14</v>
      </c>
      <c r="S391" s="2"/>
    </row>
    <row r="392" spans="1:19" x14ac:dyDescent="0.25">
      <c r="A392" s="5">
        <v>1</v>
      </c>
      <c r="B392" s="6" t="s">
        <v>17</v>
      </c>
      <c r="C392" s="6">
        <v>3185</v>
      </c>
      <c r="D392" s="6">
        <v>1509</v>
      </c>
      <c r="E392" s="6">
        <v>1676</v>
      </c>
      <c r="F392" s="6">
        <v>721</v>
      </c>
      <c r="G392" s="6">
        <v>1024</v>
      </c>
      <c r="H392" s="6">
        <v>381</v>
      </c>
      <c r="I392" s="6">
        <v>108</v>
      </c>
      <c r="J392" s="6">
        <v>57</v>
      </c>
      <c r="K392" s="6">
        <v>31</v>
      </c>
      <c r="L392" s="6">
        <v>31</v>
      </c>
      <c r="M392" s="6">
        <v>41</v>
      </c>
      <c r="N392" s="6">
        <v>23</v>
      </c>
      <c r="O392" s="6">
        <v>63</v>
      </c>
      <c r="P392" s="6">
        <v>705</v>
      </c>
      <c r="Q392" s="6">
        <v>3185</v>
      </c>
      <c r="R392" s="6">
        <v>0</v>
      </c>
      <c r="S392" s="2"/>
    </row>
    <row r="393" spans="1:19" x14ac:dyDescent="0.25">
      <c r="A393" s="7">
        <v>2</v>
      </c>
      <c r="B393" s="8" t="s">
        <v>18</v>
      </c>
      <c r="C393" s="8">
        <v>6727</v>
      </c>
      <c r="D393" s="8">
        <v>2330</v>
      </c>
      <c r="E393" s="8">
        <v>4397</v>
      </c>
      <c r="F393" s="8">
        <v>1366</v>
      </c>
      <c r="G393" s="8">
        <v>1560</v>
      </c>
      <c r="H393" s="8">
        <v>702</v>
      </c>
      <c r="I393" s="8">
        <v>353</v>
      </c>
      <c r="J393" s="8">
        <v>307</v>
      </c>
      <c r="K393" s="8">
        <v>350</v>
      </c>
      <c r="L393" s="8">
        <v>362</v>
      </c>
      <c r="M393" s="8">
        <v>275</v>
      </c>
      <c r="N393" s="8">
        <v>216</v>
      </c>
      <c r="O393" s="8">
        <v>217</v>
      </c>
      <c r="P393" s="8">
        <v>1019</v>
      </c>
      <c r="Q393" s="8">
        <v>6727</v>
      </c>
      <c r="R393" s="8">
        <v>0</v>
      </c>
      <c r="S393" s="2"/>
    </row>
    <row r="394" spans="1:19" x14ac:dyDescent="0.25">
      <c r="A394" s="7">
        <v>3</v>
      </c>
      <c r="B394" s="8" t="s">
        <v>19</v>
      </c>
      <c r="C394" s="8">
        <v>2990</v>
      </c>
      <c r="D394" s="8">
        <v>1254</v>
      </c>
      <c r="E394" s="8">
        <v>1736</v>
      </c>
      <c r="F394" s="8">
        <v>619</v>
      </c>
      <c r="G394" s="8">
        <v>895</v>
      </c>
      <c r="H394" s="8">
        <v>446</v>
      </c>
      <c r="I394" s="8">
        <v>146</v>
      </c>
      <c r="J394" s="8">
        <v>69</v>
      </c>
      <c r="K394" s="8">
        <v>57</v>
      </c>
      <c r="L394" s="8">
        <v>81</v>
      </c>
      <c r="M394" s="8">
        <v>94</v>
      </c>
      <c r="N394" s="8">
        <v>47</v>
      </c>
      <c r="O394" s="8">
        <v>59</v>
      </c>
      <c r="P394" s="8">
        <v>477</v>
      </c>
      <c r="Q394" s="8">
        <v>0</v>
      </c>
      <c r="R394" s="8">
        <v>2990</v>
      </c>
      <c r="S394" s="2"/>
    </row>
    <row r="395" spans="1:19" x14ac:dyDescent="0.25">
      <c r="A395" s="7">
        <v>4</v>
      </c>
      <c r="B395" s="8" t="s">
        <v>20</v>
      </c>
      <c r="C395" s="8">
        <v>3659</v>
      </c>
      <c r="D395" s="8">
        <v>1441</v>
      </c>
      <c r="E395" s="8">
        <v>2218</v>
      </c>
      <c r="F395" s="8">
        <v>693</v>
      </c>
      <c r="G395" s="8">
        <v>948</v>
      </c>
      <c r="H395" s="8">
        <v>438</v>
      </c>
      <c r="I395" s="8">
        <v>143</v>
      </c>
      <c r="J395" s="8">
        <v>120</v>
      </c>
      <c r="K395" s="8">
        <v>104</v>
      </c>
      <c r="L395" s="8">
        <v>100</v>
      </c>
      <c r="M395" s="8">
        <v>110</v>
      </c>
      <c r="N395" s="8">
        <v>99</v>
      </c>
      <c r="O395" s="8">
        <v>118</v>
      </c>
      <c r="P395" s="8">
        <v>786</v>
      </c>
      <c r="Q395" s="8">
        <v>0</v>
      </c>
      <c r="R395" s="8">
        <v>3659</v>
      </c>
      <c r="S395" s="2"/>
    </row>
    <row r="396" spans="1:19" x14ac:dyDescent="0.25">
      <c r="A396" s="7">
        <v>5</v>
      </c>
      <c r="B396" s="8" t="s">
        <v>21</v>
      </c>
      <c r="C396" s="8">
        <v>3065</v>
      </c>
      <c r="D396" s="8">
        <v>1167</v>
      </c>
      <c r="E396" s="8">
        <v>1898</v>
      </c>
      <c r="F396" s="8">
        <v>758</v>
      </c>
      <c r="G396" s="8">
        <v>694</v>
      </c>
      <c r="H396" s="8">
        <v>358</v>
      </c>
      <c r="I396" s="8">
        <v>123</v>
      </c>
      <c r="J396" s="8">
        <v>74</v>
      </c>
      <c r="K396" s="8">
        <v>70</v>
      </c>
      <c r="L396" s="8">
        <v>94</v>
      </c>
      <c r="M396" s="8">
        <v>92</v>
      </c>
      <c r="N396" s="8">
        <v>78</v>
      </c>
      <c r="O396" s="8">
        <v>101</v>
      </c>
      <c r="P396" s="8">
        <v>623</v>
      </c>
      <c r="Q396" s="8">
        <v>0</v>
      </c>
      <c r="R396" s="8">
        <v>3065</v>
      </c>
      <c r="S396" s="2"/>
    </row>
    <row r="397" spans="1:19" x14ac:dyDescent="0.25">
      <c r="A397" s="7">
        <v>6</v>
      </c>
      <c r="B397" s="8" t="s">
        <v>22</v>
      </c>
      <c r="C397" s="8">
        <v>2108</v>
      </c>
      <c r="D397" s="8">
        <v>831</v>
      </c>
      <c r="E397" s="8">
        <v>1277</v>
      </c>
      <c r="F397" s="8">
        <v>315</v>
      </c>
      <c r="G397" s="8">
        <v>541</v>
      </c>
      <c r="H397" s="8">
        <v>321</v>
      </c>
      <c r="I397" s="8">
        <v>94</v>
      </c>
      <c r="J397" s="8">
        <v>80</v>
      </c>
      <c r="K397" s="8">
        <v>80</v>
      </c>
      <c r="L397" s="8">
        <v>66</v>
      </c>
      <c r="M397" s="8">
        <v>80</v>
      </c>
      <c r="N397" s="8">
        <v>76</v>
      </c>
      <c r="O397" s="8">
        <v>91</v>
      </c>
      <c r="P397" s="8">
        <v>364</v>
      </c>
      <c r="Q397" s="8">
        <v>0</v>
      </c>
      <c r="R397" s="8">
        <v>2108</v>
      </c>
      <c r="S397" s="2"/>
    </row>
    <row r="398" spans="1:19" x14ac:dyDescent="0.25">
      <c r="A398" s="7">
        <v>7</v>
      </c>
      <c r="B398" s="8" t="s">
        <v>23</v>
      </c>
      <c r="C398" s="8">
        <v>1121</v>
      </c>
      <c r="D398" s="8">
        <v>467</v>
      </c>
      <c r="E398" s="8">
        <v>654</v>
      </c>
      <c r="F398" s="8">
        <v>291</v>
      </c>
      <c r="G398" s="8">
        <v>264</v>
      </c>
      <c r="H398" s="8">
        <v>138</v>
      </c>
      <c r="I398" s="8">
        <v>32</v>
      </c>
      <c r="J398" s="8">
        <v>14</v>
      </c>
      <c r="K398" s="8">
        <v>20</v>
      </c>
      <c r="L398" s="8">
        <v>10</v>
      </c>
      <c r="M398" s="8">
        <v>20</v>
      </c>
      <c r="N398" s="8">
        <v>15</v>
      </c>
      <c r="O398" s="8">
        <v>36</v>
      </c>
      <c r="P398" s="8">
        <v>281</v>
      </c>
      <c r="Q398" s="8">
        <v>0</v>
      </c>
      <c r="R398" s="8">
        <v>1121</v>
      </c>
      <c r="S398" s="2"/>
    </row>
    <row r="399" spans="1:19" x14ac:dyDescent="0.25">
      <c r="A399" s="7">
        <v>8</v>
      </c>
      <c r="B399" s="8" t="s">
        <v>24</v>
      </c>
      <c r="C399" s="8">
        <v>1609</v>
      </c>
      <c r="D399" s="8">
        <v>780</v>
      </c>
      <c r="E399" s="8">
        <v>829</v>
      </c>
      <c r="F399" s="8">
        <v>484</v>
      </c>
      <c r="G399" s="8">
        <v>411</v>
      </c>
      <c r="H399" s="8">
        <v>219</v>
      </c>
      <c r="I399" s="8">
        <v>35</v>
      </c>
      <c r="J399" s="8">
        <v>13</v>
      </c>
      <c r="K399" s="8">
        <v>12</v>
      </c>
      <c r="L399" s="8">
        <v>6</v>
      </c>
      <c r="M399" s="8">
        <v>6</v>
      </c>
      <c r="N399" s="8">
        <v>8</v>
      </c>
      <c r="O399" s="8">
        <v>22</v>
      </c>
      <c r="P399" s="8">
        <v>393</v>
      </c>
      <c r="Q399" s="8">
        <v>0</v>
      </c>
      <c r="R399" s="8">
        <v>1609</v>
      </c>
      <c r="S399" s="2"/>
    </row>
    <row r="400" spans="1:19" x14ac:dyDescent="0.25">
      <c r="A400" s="7">
        <v>9</v>
      </c>
      <c r="B400" s="8" t="s">
        <v>25</v>
      </c>
      <c r="C400" s="8">
        <v>3013</v>
      </c>
      <c r="D400" s="8">
        <v>1044</v>
      </c>
      <c r="E400" s="8">
        <v>1969</v>
      </c>
      <c r="F400" s="8">
        <v>696</v>
      </c>
      <c r="G400" s="8">
        <v>548</v>
      </c>
      <c r="H400" s="8">
        <v>270</v>
      </c>
      <c r="I400" s="8">
        <v>160</v>
      </c>
      <c r="J400" s="8">
        <v>104</v>
      </c>
      <c r="K400" s="8">
        <v>123</v>
      </c>
      <c r="L400" s="8">
        <v>126</v>
      </c>
      <c r="M400" s="8">
        <v>88</v>
      </c>
      <c r="N400" s="8">
        <v>88</v>
      </c>
      <c r="O400" s="8">
        <v>104</v>
      </c>
      <c r="P400" s="8">
        <v>706</v>
      </c>
      <c r="Q400" s="8">
        <v>0</v>
      </c>
      <c r="R400" s="8">
        <v>3013</v>
      </c>
      <c r="S400" s="2"/>
    </row>
    <row r="401" spans="1:19" x14ac:dyDescent="0.25">
      <c r="A401" s="7">
        <v>10</v>
      </c>
      <c r="B401" s="8" t="s">
        <v>26</v>
      </c>
      <c r="C401" s="8">
        <v>3087</v>
      </c>
      <c r="D401" s="8">
        <v>1302</v>
      </c>
      <c r="E401" s="8">
        <v>1785</v>
      </c>
      <c r="F401" s="8">
        <v>602</v>
      </c>
      <c r="G401" s="8">
        <v>883</v>
      </c>
      <c r="H401" s="8">
        <v>481</v>
      </c>
      <c r="I401" s="8">
        <v>123</v>
      </c>
      <c r="J401" s="8">
        <v>68</v>
      </c>
      <c r="K401" s="8">
        <v>73</v>
      </c>
      <c r="L401" s="8">
        <v>75</v>
      </c>
      <c r="M401" s="8">
        <v>83</v>
      </c>
      <c r="N401" s="8">
        <v>56</v>
      </c>
      <c r="O401" s="8">
        <v>72</v>
      </c>
      <c r="P401" s="8">
        <v>571</v>
      </c>
      <c r="Q401" s="8">
        <v>0</v>
      </c>
      <c r="R401" s="8">
        <v>3087</v>
      </c>
      <c r="S401" s="2"/>
    </row>
    <row r="402" spans="1:19" x14ac:dyDescent="0.25">
      <c r="A402" s="7">
        <v>11</v>
      </c>
      <c r="B402" s="8" t="s">
        <v>27</v>
      </c>
      <c r="C402" s="8">
        <v>1337</v>
      </c>
      <c r="D402" s="8">
        <v>450</v>
      </c>
      <c r="E402" s="8">
        <v>887</v>
      </c>
      <c r="F402" s="8">
        <v>198</v>
      </c>
      <c r="G402" s="8">
        <v>325</v>
      </c>
      <c r="H402" s="8">
        <v>172</v>
      </c>
      <c r="I402" s="8">
        <v>76</v>
      </c>
      <c r="J402" s="8">
        <v>48</v>
      </c>
      <c r="K402" s="8">
        <v>36</v>
      </c>
      <c r="L402" s="8">
        <v>55</v>
      </c>
      <c r="M402" s="8">
        <v>55</v>
      </c>
      <c r="N402" s="8">
        <v>34</v>
      </c>
      <c r="O402" s="8">
        <v>47</v>
      </c>
      <c r="P402" s="8">
        <v>291</v>
      </c>
      <c r="Q402" s="8">
        <v>0</v>
      </c>
      <c r="R402" s="8">
        <v>1337</v>
      </c>
      <c r="S402" s="2"/>
    </row>
    <row r="403" spans="1:19" x14ac:dyDescent="0.25">
      <c r="A403" s="7">
        <v>12</v>
      </c>
      <c r="B403" s="8" t="s">
        <v>28</v>
      </c>
      <c r="C403" s="8">
        <v>2983</v>
      </c>
      <c r="D403" s="8">
        <v>1138</v>
      </c>
      <c r="E403" s="8">
        <v>1845</v>
      </c>
      <c r="F403" s="8">
        <v>418</v>
      </c>
      <c r="G403" s="8">
        <v>640</v>
      </c>
      <c r="H403" s="8">
        <v>494</v>
      </c>
      <c r="I403" s="8">
        <v>158</v>
      </c>
      <c r="J403" s="8">
        <v>156</v>
      </c>
      <c r="K403" s="8">
        <v>146</v>
      </c>
      <c r="L403" s="8">
        <v>137</v>
      </c>
      <c r="M403" s="8">
        <v>109</v>
      </c>
      <c r="N403" s="8">
        <v>74</v>
      </c>
      <c r="O403" s="8">
        <v>134</v>
      </c>
      <c r="P403" s="8">
        <v>517</v>
      </c>
      <c r="Q403" s="8">
        <v>0</v>
      </c>
      <c r="R403" s="8">
        <v>2983</v>
      </c>
      <c r="S403" s="2"/>
    </row>
    <row r="404" spans="1:19" x14ac:dyDescent="0.25">
      <c r="A404" s="7">
        <v>13</v>
      </c>
      <c r="B404" s="8" t="s">
        <v>29</v>
      </c>
      <c r="C404" s="8">
        <v>4222</v>
      </c>
      <c r="D404" s="8">
        <v>1806</v>
      </c>
      <c r="E404" s="8">
        <v>2416</v>
      </c>
      <c r="F404" s="8">
        <v>635</v>
      </c>
      <c r="G404" s="8">
        <v>958</v>
      </c>
      <c r="H404" s="8">
        <v>723</v>
      </c>
      <c r="I404" s="8">
        <v>240</v>
      </c>
      <c r="J404" s="8">
        <v>92</v>
      </c>
      <c r="K404" s="8">
        <v>83</v>
      </c>
      <c r="L404" s="8">
        <v>95</v>
      </c>
      <c r="M404" s="8">
        <v>87</v>
      </c>
      <c r="N404" s="8">
        <v>101</v>
      </c>
      <c r="O404" s="8">
        <v>199</v>
      </c>
      <c r="P404" s="8">
        <v>1009</v>
      </c>
      <c r="Q404" s="8">
        <v>0</v>
      </c>
      <c r="R404" s="8">
        <v>4222</v>
      </c>
      <c r="S404" s="2"/>
    </row>
    <row r="405" spans="1:19" x14ac:dyDescent="0.25">
      <c r="A405" s="7">
        <v>14</v>
      </c>
      <c r="B405" s="8" t="s">
        <v>30</v>
      </c>
      <c r="C405" s="8">
        <v>2269</v>
      </c>
      <c r="D405" s="8">
        <v>974</v>
      </c>
      <c r="E405" s="8">
        <v>1295</v>
      </c>
      <c r="F405" s="8">
        <v>495</v>
      </c>
      <c r="G405" s="8">
        <v>617</v>
      </c>
      <c r="H405" s="8">
        <v>368</v>
      </c>
      <c r="I405" s="8">
        <v>119</v>
      </c>
      <c r="J405" s="8">
        <v>56</v>
      </c>
      <c r="K405" s="8">
        <v>32</v>
      </c>
      <c r="L405" s="8">
        <v>29</v>
      </c>
      <c r="M405" s="8">
        <v>42</v>
      </c>
      <c r="N405" s="8">
        <v>37</v>
      </c>
      <c r="O405" s="8">
        <v>70</v>
      </c>
      <c r="P405" s="8">
        <v>404</v>
      </c>
      <c r="Q405" s="8">
        <v>0</v>
      </c>
      <c r="R405" s="8">
        <v>2269</v>
      </c>
      <c r="S405" s="2"/>
    </row>
    <row r="406" spans="1:19" x14ac:dyDescent="0.25">
      <c r="A406" s="7">
        <v>15</v>
      </c>
      <c r="B406" s="8" t="s">
        <v>31</v>
      </c>
      <c r="C406" s="8">
        <v>2456</v>
      </c>
      <c r="D406" s="8">
        <v>1103</v>
      </c>
      <c r="E406" s="8">
        <v>1353</v>
      </c>
      <c r="F406" s="8">
        <v>475</v>
      </c>
      <c r="G406" s="8">
        <v>742</v>
      </c>
      <c r="H406" s="8">
        <v>377</v>
      </c>
      <c r="I406" s="8">
        <v>87</v>
      </c>
      <c r="J406" s="8">
        <v>46</v>
      </c>
      <c r="K406" s="8">
        <v>36</v>
      </c>
      <c r="L406" s="8">
        <v>58</v>
      </c>
      <c r="M406" s="8">
        <v>42</v>
      </c>
      <c r="N406" s="8">
        <v>32</v>
      </c>
      <c r="O406" s="8">
        <v>51</v>
      </c>
      <c r="P406" s="8">
        <v>510</v>
      </c>
      <c r="Q406" s="8">
        <v>0</v>
      </c>
      <c r="R406" s="8">
        <v>2456</v>
      </c>
      <c r="S406" s="2"/>
    </row>
    <row r="407" spans="1:19" x14ac:dyDescent="0.25">
      <c r="A407" s="7">
        <v>16</v>
      </c>
      <c r="B407" s="8" t="s">
        <v>32</v>
      </c>
      <c r="C407" s="8">
        <v>2062</v>
      </c>
      <c r="D407" s="8">
        <v>965</v>
      </c>
      <c r="E407" s="8">
        <v>1097</v>
      </c>
      <c r="F407" s="8">
        <v>432</v>
      </c>
      <c r="G407" s="8">
        <v>641</v>
      </c>
      <c r="H407" s="8">
        <v>294</v>
      </c>
      <c r="I407" s="8">
        <v>101</v>
      </c>
      <c r="J407" s="8">
        <v>18</v>
      </c>
      <c r="K407" s="8">
        <v>14</v>
      </c>
      <c r="L407" s="8">
        <v>13</v>
      </c>
      <c r="M407" s="8">
        <v>16</v>
      </c>
      <c r="N407" s="8">
        <v>9</v>
      </c>
      <c r="O407" s="8">
        <v>23</v>
      </c>
      <c r="P407" s="8">
        <v>501</v>
      </c>
      <c r="Q407" s="8">
        <v>0</v>
      </c>
      <c r="R407" s="8">
        <v>2062</v>
      </c>
      <c r="S407" s="2"/>
    </row>
    <row r="408" spans="1:19" x14ac:dyDescent="0.25">
      <c r="A408" s="7">
        <v>17</v>
      </c>
      <c r="B408" s="8" t="s">
        <v>33</v>
      </c>
      <c r="C408" s="8">
        <v>1127</v>
      </c>
      <c r="D408" s="8">
        <v>492</v>
      </c>
      <c r="E408" s="8">
        <v>635</v>
      </c>
      <c r="F408" s="8">
        <v>282</v>
      </c>
      <c r="G408" s="8">
        <v>259</v>
      </c>
      <c r="H408" s="8">
        <v>129</v>
      </c>
      <c r="I408" s="8">
        <v>42</v>
      </c>
      <c r="J408" s="8">
        <v>21</v>
      </c>
      <c r="K408" s="8">
        <v>17</v>
      </c>
      <c r="L408" s="8">
        <v>17</v>
      </c>
      <c r="M408" s="8">
        <v>20</v>
      </c>
      <c r="N408" s="8">
        <v>9</v>
      </c>
      <c r="O408" s="8">
        <v>33</v>
      </c>
      <c r="P408" s="8">
        <v>298</v>
      </c>
      <c r="Q408" s="8">
        <v>0</v>
      </c>
      <c r="R408" s="8">
        <v>1127</v>
      </c>
      <c r="S408" s="2"/>
    </row>
    <row r="409" spans="1:19" x14ac:dyDescent="0.25">
      <c r="A409" s="7">
        <v>18</v>
      </c>
      <c r="B409" s="8" t="s">
        <v>34</v>
      </c>
      <c r="C409" s="8">
        <v>1795</v>
      </c>
      <c r="D409" s="8">
        <v>827</v>
      </c>
      <c r="E409" s="8">
        <v>968</v>
      </c>
      <c r="F409" s="8">
        <v>453</v>
      </c>
      <c r="G409" s="8">
        <v>566</v>
      </c>
      <c r="H409" s="8">
        <v>218</v>
      </c>
      <c r="I409" s="8">
        <v>55</v>
      </c>
      <c r="J409" s="8">
        <v>17</v>
      </c>
      <c r="K409" s="8">
        <v>15</v>
      </c>
      <c r="L409" s="8">
        <v>12</v>
      </c>
      <c r="M409" s="8">
        <v>17</v>
      </c>
      <c r="N409" s="8">
        <v>13</v>
      </c>
      <c r="O409" s="8">
        <v>35</v>
      </c>
      <c r="P409" s="8">
        <v>394</v>
      </c>
      <c r="Q409" s="8">
        <v>0</v>
      </c>
      <c r="R409" s="8">
        <v>1795</v>
      </c>
      <c r="S409" s="2"/>
    </row>
    <row r="410" spans="1:19" x14ac:dyDescent="0.25">
      <c r="A410" s="7">
        <v>19</v>
      </c>
      <c r="B410" s="8" t="s">
        <v>35</v>
      </c>
      <c r="C410" s="8">
        <v>2519</v>
      </c>
      <c r="D410" s="8">
        <v>1189</v>
      </c>
      <c r="E410" s="8">
        <v>1330</v>
      </c>
      <c r="F410" s="8">
        <v>838</v>
      </c>
      <c r="G410" s="8">
        <v>627</v>
      </c>
      <c r="H410" s="8">
        <v>236</v>
      </c>
      <c r="I410" s="8">
        <v>80</v>
      </c>
      <c r="J410" s="8">
        <v>51</v>
      </c>
      <c r="K410" s="8">
        <v>54</v>
      </c>
      <c r="L410" s="8">
        <v>52</v>
      </c>
      <c r="M410" s="8">
        <v>49</v>
      </c>
      <c r="N410" s="8">
        <v>26</v>
      </c>
      <c r="O410" s="8">
        <v>49</v>
      </c>
      <c r="P410" s="8">
        <v>457</v>
      </c>
      <c r="Q410" s="8">
        <v>0</v>
      </c>
      <c r="R410" s="8">
        <v>2519</v>
      </c>
      <c r="S410" s="2"/>
    </row>
    <row r="411" spans="1:19" x14ac:dyDescent="0.25">
      <c r="A411" s="9">
        <v>20</v>
      </c>
      <c r="B411" s="10" t="s">
        <v>36</v>
      </c>
      <c r="C411" s="10">
        <v>1674</v>
      </c>
      <c r="D411" s="10">
        <v>690</v>
      </c>
      <c r="E411" s="10">
        <v>984</v>
      </c>
      <c r="F411" s="10">
        <v>295</v>
      </c>
      <c r="G411" s="10">
        <v>365</v>
      </c>
      <c r="H411" s="10">
        <v>177</v>
      </c>
      <c r="I411" s="10">
        <v>44</v>
      </c>
      <c r="J411" s="10">
        <v>46</v>
      </c>
      <c r="K411" s="10">
        <v>35</v>
      </c>
      <c r="L411" s="10">
        <v>34</v>
      </c>
      <c r="M411" s="10">
        <v>35</v>
      </c>
      <c r="N411" s="10">
        <v>28</v>
      </c>
      <c r="O411" s="10">
        <v>43</v>
      </c>
      <c r="P411" s="10">
        <v>572</v>
      </c>
      <c r="Q411" s="10">
        <v>0</v>
      </c>
      <c r="R411" s="10">
        <v>1674</v>
      </c>
      <c r="S411" s="2"/>
    </row>
    <row r="412" spans="1:19" x14ac:dyDescent="0.25">
      <c r="A412" s="112" t="s">
        <v>37</v>
      </c>
      <c r="B412" s="112"/>
      <c r="C412" s="18">
        <v>53008</v>
      </c>
      <c r="D412" s="18">
        <v>21759</v>
      </c>
      <c r="E412" s="18">
        <v>31249</v>
      </c>
      <c r="F412" s="18">
        <v>11066</v>
      </c>
      <c r="G412" s="18">
        <v>13508</v>
      </c>
      <c r="H412" s="18">
        <v>6942</v>
      </c>
      <c r="I412" s="18">
        <v>2319</v>
      </c>
      <c r="J412" s="18">
        <v>1457</v>
      </c>
      <c r="K412" s="18">
        <v>1388</v>
      </c>
      <c r="L412" s="18">
        <v>1453</v>
      </c>
      <c r="M412" s="18">
        <v>1361</v>
      </c>
      <c r="N412" s="18">
        <v>1069</v>
      </c>
      <c r="O412" s="18">
        <v>1567</v>
      </c>
      <c r="P412" s="18">
        <v>10878</v>
      </c>
      <c r="Q412" s="18">
        <v>9912</v>
      </c>
      <c r="R412" s="18">
        <v>43096</v>
      </c>
      <c r="S412" s="36"/>
    </row>
    <row r="413" spans="1:19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3.75" customHeight="1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8.75" x14ac:dyDescent="0.3">
      <c r="A419" s="97" t="s">
        <v>115</v>
      </c>
      <c r="B419" s="97"/>
      <c r="C419" s="97"/>
      <c r="D419" s="97"/>
      <c r="E419" s="97"/>
      <c r="F419" s="97"/>
      <c r="G419" s="97"/>
      <c r="H419" s="97"/>
      <c r="I419" s="97"/>
      <c r="J419" s="97"/>
      <c r="K419" s="97"/>
      <c r="L419" s="97"/>
      <c r="M419" s="97"/>
      <c r="N419" s="97"/>
      <c r="O419" s="97"/>
      <c r="P419" s="97"/>
      <c r="Q419" s="97"/>
      <c r="R419" s="97"/>
      <c r="S419" s="97"/>
    </row>
    <row r="420" spans="1:19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8.75" x14ac:dyDescent="0.3">
      <c r="A421" s="97" t="s">
        <v>117</v>
      </c>
      <c r="B421" s="97"/>
      <c r="C421" s="97"/>
      <c r="D421" s="97"/>
      <c r="E421" s="97"/>
      <c r="F421" s="97"/>
      <c r="G421" s="97"/>
      <c r="H421" s="97"/>
      <c r="I421" s="97"/>
      <c r="J421" s="97"/>
      <c r="K421" s="97"/>
      <c r="L421" s="97"/>
      <c r="M421" s="97"/>
      <c r="N421" s="97"/>
      <c r="O421" s="97"/>
      <c r="P421" s="97"/>
      <c r="Q421" s="97"/>
      <c r="R421" s="97"/>
      <c r="S421" s="97"/>
    </row>
    <row r="422" spans="1:19" ht="18.75" x14ac:dyDescent="0.3">
      <c r="A422" s="30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</row>
    <row r="423" spans="1:19" x14ac:dyDescent="0.25">
      <c r="A423" s="111" t="s">
        <v>0</v>
      </c>
      <c r="B423" s="113" t="s">
        <v>1</v>
      </c>
      <c r="C423" s="113" t="s">
        <v>5</v>
      </c>
      <c r="D423" s="124" t="s">
        <v>55</v>
      </c>
      <c r="E423" s="125"/>
      <c r="F423" s="125"/>
      <c r="G423" s="125"/>
      <c r="H423" s="125"/>
      <c r="I423" s="125"/>
      <c r="J423" s="125"/>
      <c r="K423" s="125"/>
      <c r="L423" s="125"/>
      <c r="M423" s="125"/>
      <c r="N423" s="125"/>
      <c r="O423" s="126"/>
      <c r="P423" s="111" t="s">
        <v>56</v>
      </c>
      <c r="Q423" s="111"/>
      <c r="R423" s="111"/>
      <c r="S423" s="111"/>
    </row>
    <row r="424" spans="1:19" x14ac:dyDescent="0.25">
      <c r="A424" s="111"/>
      <c r="B424" s="113"/>
      <c r="C424" s="113"/>
      <c r="D424" s="113" t="s">
        <v>57</v>
      </c>
      <c r="E424" s="113" t="s">
        <v>58</v>
      </c>
      <c r="F424" s="113" t="s">
        <v>59</v>
      </c>
      <c r="G424" s="113" t="s">
        <v>60</v>
      </c>
      <c r="H424" s="113" t="s">
        <v>86</v>
      </c>
      <c r="I424" s="113" t="s">
        <v>62</v>
      </c>
      <c r="J424" s="113" t="s">
        <v>87</v>
      </c>
      <c r="K424" s="113" t="s">
        <v>64</v>
      </c>
      <c r="L424" s="113" t="s">
        <v>65</v>
      </c>
      <c r="M424" s="113" t="s">
        <v>66</v>
      </c>
      <c r="N424" s="113" t="s">
        <v>88</v>
      </c>
      <c r="O424" s="113" t="s">
        <v>89</v>
      </c>
      <c r="P424" s="111" t="s">
        <v>69</v>
      </c>
      <c r="Q424" s="111"/>
      <c r="R424" s="111" t="s">
        <v>70</v>
      </c>
      <c r="S424" s="111"/>
    </row>
    <row r="425" spans="1:19" ht="25.5" x14ac:dyDescent="0.25">
      <c r="A425" s="111"/>
      <c r="B425" s="113"/>
      <c r="C425" s="113"/>
      <c r="D425" s="113"/>
      <c r="E425" s="113"/>
      <c r="F425" s="113"/>
      <c r="G425" s="113"/>
      <c r="H425" s="113"/>
      <c r="I425" s="113"/>
      <c r="J425" s="113"/>
      <c r="K425" s="113"/>
      <c r="L425" s="113"/>
      <c r="M425" s="113"/>
      <c r="N425" s="113"/>
      <c r="O425" s="113"/>
      <c r="P425" s="32" t="s">
        <v>71</v>
      </c>
      <c r="Q425" s="32" t="s">
        <v>72</v>
      </c>
      <c r="R425" s="32" t="s">
        <v>71</v>
      </c>
      <c r="S425" s="32" t="s">
        <v>72</v>
      </c>
    </row>
    <row r="426" spans="1:19" x14ac:dyDescent="0.25">
      <c r="A426" s="5">
        <v>1</v>
      </c>
      <c r="B426" s="6" t="s">
        <v>17</v>
      </c>
      <c r="C426" s="6">
        <v>3185</v>
      </c>
      <c r="D426" s="6">
        <v>3021</v>
      </c>
      <c r="E426" s="6">
        <v>70</v>
      </c>
      <c r="F426" s="6">
        <v>0</v>
      </c>
      <c r="G426" s="6">
        <v>1</v>
      </c>
      <c r="H426" s="6">
        <v>0</v>
      </c>
      <c r="I426" s="6">
        <v>3</v>
      </c>
      <c r="J426" s="6">
        <v>14</v>
      </c>
      <c r="K426" s="6">
        <v>2</v>
      </c>
      <c r="L426" s="6">
        <v>28</v>
      </c>
      <c r="M426" s="6">
        <v>46</v>
      </c>
      <c r="N426" s="6">
        <v>0</v>
      </c>
      <c r="O426" s="6">
        <v>0</v>
      </c>
      <c r="P426" s="6">
        <v>164</v>
      </c>
      <c r="Q426" s="6">
        <v>5.15</v>
      </c>
      <c r="R426" s="6">
        <v>76</v>
      </c>
      <c r="S426" s="6">
        <v>2.39</v>
      </c>
    </row>
    <row r="427" spans="1:19" x14ac:dyDescent="0.25">
      <c r="A427" s="7">
        <v>2</v>
      </c>
      <c r="B427" s="8" t="s">
        <v>18</v>
      </c>
      <c r="C427" s="8">
        <v>6727</v>
      </c>
      <c r="D427" s="8">
        <v>6621</v>
      </c>
      <c r="E427" s="8">
        <v>24</v>
      </c>
      <c r="F427" s="8">
        <v>0</v>
      </c>
      <c r="G427" s="8">
        <v>8</v>
      </c>
      <c r="H427" s="8">
        <v>0</v>
      </c>
      <c r="I427" s="8">
        <v>9</v>
      </c>
      <c r="J427" s="8">
        <v>16</v>
      </c>
      <c r="K427" s="8">
        <v>4</v>
      </c>
      <c r="L427" s="8">
        <v>19</v>
      </c>
      <c r="M427" s="8">
        <v>26</v>
      </c>
      <c r="N427" s="8">
        <v>0</v>
      </c>
      <c r="O427" s="8">
        <v>0</v>
      </c>
      <c r="P427" s="8">
        <v>106</v>
      </c>
      <c r="Q427" s="8">
        <v>1.58</v>
      </c>
      <c r="R427" s="8">
        <v>45</v>
      </c>
      <c r="S427" s="8">
        <v>0.67</v>
      </c>
    </row>
    <row r="428" spans="1:19" x14ac:dyDescent="0.25">
      <c r="A428" s="7">
        <v>3</v>
      </c>
      <c r="B428" s="8" t="s">
        <v>19</v>
      </c>
      <c r="C428" s="8">
        <v>2990</v>
      </c>
      <c r="D428" s="8">
        <v>2953</v>
      </c>
      <c r="E428" s="8">
        <v>4</v>
      </c>
      <c r="F428" s="8">
        <v>0</v>
      </c>
      <c r="G428" s="8">
        <v>2</v>
      </c>
      <c r="H428" s="8">
        <v>1</v>
      </c>
      <c r="I428" s="8">
        <v>1</v>
      </c>
      <c r="J428" s="8">
        <v>9</v>
      </c>
      <c r="K428" s="8">
        <v>0</v>
      </c>
      <c r="L428" s="8">
        <v>6</v>
      </c>
      <c r="M428" s="8">
        <v>14</v>
      </c>
      <c r="N428" s="8">
        <v>0</v>
      </c>
      <c r="O428" s="8">
        <v>0</v>
      </c>
      <c r="P428" s="8">
        <v>37</v>
      </c>
      <c r="Q428" s="8">
        <v>1.24</v>
      </c>
      <c r="R428" s="8">
        <v>8</v>
      </c>
      <c r="S428" s="8">
        <v>0.27</v>
      </c>
    </row>
    <row r="429" spans="1:19" x14ac:dyDescent="0.25">
      <c r="A429" s="7">
        <v>4</v>
      </c>
      <c r="B429" s="8" t="s">
        <v>20</v>
      </c>
      <c r="C429" s="8">
        <v>3659</v>
      </c>
      <c r="D429" s="8">
        <v>3594</v>
      </c>
      <c r="E429" s="8">
        <v>21</v>
      </c>
      <c r="F429" s="8">
        <v>2</v>
      </c>
      <c r="G429" s="8">
        <v>2</v>
      </c>
      <c r="H429" s="8">
        <v>0</v>
      </c>
      <c r="I429" s="8">
        <v>3</v>
      </c>
      <c r="J429" s="8">
        <v>9</v>
      </c>
      <c r="K429" s="8">
        <v>4</v>
      </c>
      <c r="L429" s="8">
        <v>6</v>
      </c>
      <c r="M429" s="8">
        <v>18</v>
      </c>
      <c r="N429" s="8">
        <v>0</v>
      </c>
      <c r="O429" s="8">
        <v>0</v>
      </c>
      <c r="P429" s="8">
        <v>65</v>
      </c>
      <c r="Q429" s="8">
        <v>1.78</v>
      </c>
      <c r="R429" s="8">
        <v>32</v>
      </c>
      <c r="S429" s="8">
        <v>0.87</v>
      </c>
    </row>
    <row r="430" spans="1:19" x14ac:dyDescent="0.25">
      <c r="A430" s="7">
        <v>5</v>
      </c>
      <c r="B430" s="8" t="s">
        <v>21</v>
      </c>
      <c r="C430" s="8">
        <v>3065</v>
      </c>
      <c r="D430" s="8">
        <v>2974</v>
      </c>
      <c r="E430" s="8">
        <v>5</v>
      </c>
      <c r="F430" s="8">
        <v>10</v>
      </c>
      <c r="G430" s="8">
        <v>12</v>
      </c>
      <c r="H430" s="8">
        <v>0</v>
      </c>
      <c r="I430" s="8">
        <v>4</v>
      </c>
      <c r="J430" s="8">
        <v>16</v>
      </c>
      <c r="K430" s="8">
        <v>0</v>
      </c>
      <c r="L430" s="8">
        <v>12</v>
      </c>
      <c r="M430" s="8">
        <v>31</v>
      </c>
      <c r="N430" s="8">
        <v>1</v>
      </c>
      <c r="O430" s="8">
        <v>0</v>
      </c>
      <c r="P430" s="8">
        <v>91</v>
      </c>
      <c r="Q430" s="8">
        <v>2.97</v>
      </c>
      <c r="R430" s="8">
        <v>31</v>
      </c>
      <c r="S430" s="8">
        <v>1.01</v>
      </c>
    </row>
    <row r="431" spans="1:19" x14ac:dyDescent="0.25">
      <c r="A431" s="7">
        <v>6</v>
      </c>
      <c r="B431" s="8" t="s">
        <v>22</v>
      </c>
      <c r="C431" s="8">
        <v>2108</v>
      </c>
      <c r="D431" s="8">
        <v>2060</v>
      </c>
      <c r="E431" s="8">
        <v>9</v>
      </c>
      <c r="F431" s="8">
        <v>3</v>
      </c>
      <c r="G431" s="8">
        <v>7</v>
      </c>
      <c r="H431" s="8">
        <v>0</v>
      </c>
      <c r="I431" s="8">
        <v>0</v>
      </c>
      <c r="J431" s="8">
        <v>6</v>
      </c>
      <c r="K431" s="8">
        <v>0</v>
      </c>
      <c r="L431" s="8">
        <v>13</v>
      </c>
      <c r="M431" s="8">
        <v>10</v>
      </c>
      <c r="N431" s="8">
        <v>0</v>
      </c>
      <c r="O431" s="8">
        <v>0</v>
      </c>
      <c r="P431" s="8">
        <v>48</v>
      </c>
      <c r="Q431" s="8">
        <v>2.2799999999999998</v>
      </c>
      <c r="R431" s="8">
        <v>19</v>
      </c>
      <c r="S431" s="8">
        <v>0.9</v>
      </c>
    </row>
    <row r="432" spans="1:19" x14ac:dyDescent="0.25">
      <c r="A432" s="7">
        <v>7</v>
      </c>
      <c r="B432" s="8" t="s">
        <v>23</v>
      </c>
      <c r="C432" s="8">
        <v>1121</v>
      </c>
      <c r="D432" s="8">
        <v>1090</v>
      </c>
      <c r="E432" s="8">
        <v>2</v>
      </c>
      <c r="F432" s="8">
        <v>10</v>
      </c>
      <c r="G432" s="8">
        <v>4</v>
      </c>
      <c r="H432" s="8">
        <v>0</v>
      </c>
      <c r="I432" s="8">
        <v>2</v>
      </c>
      <c r="J432" s="8">
        <v>5</v>
      </c>
      <c r="K432" s="8">
        <v>1</v>
      </c>
      <c r="L432" s="8">
        <v>1</v>
      </c>
      <c r="M432" s="8">
        <v>6</v>
      </c>
      <c r="N432" s="8">
        <v>0</v>
      </c>
      <c r="O432" s="8">
        <v>0</v>
      </c>
      <c r="P432" s="8">
        <v>31</v>
      </c>
      <c r="Q432" s="8">
        <v>2.77</v>
      </c>
      <c r="R432" s="8">
        <v>19</v>
      </c>
      <c r="S432" s="8">
        <v>1.69</v>
      </c>
    </row>
    <row r="433" spans="1:19" x14ac:dyDescent="0.25">
      <c r="A433" s="7">
        <v>8</v>
      </c>
      <c r="B433" s="8" t="s">
        <v>24</v>
      </c>
      <c r="C433" s="8">
        <v>1609</v>
      </c>
      <c r="D433" s="8">
        <v>1590</v>
      </c>
      <c r="E433" s="8">
        <v>0</v>
      </c>
      <c r="F433" s="8">
        <v>0</v>
      </c>
      <c r="G433" s="8">
        <v>0</v>
      </c>
      <c r="H433" s="8">
        <v>0</v>
      </c>
      <c r="I433" s="8">
        <v>3</v>
      </c>
      <c r="J433" s="8">
        <v>5</v>
      </c>
      <c r="K433" s="8">
        <v>1</v>
      </c>
      <c r="L433" s="8">
        <v>6</v>
      </c>
      <c r="M433" s="8">
        <v>4</v>
      </c>
      <c r="N433" s="8">
        <v>0</v>
      </c>
      <c r="O433" s="8">
        <v>0</v>
      </c>
      <c r="P433" s="8">
        <v>19</v>
      </c>
      <c r="Q433" s="8">
        <v>1.18</v>
      </c>
      <c r="R433" s="8">
        <v>4</v>
      </c>
      <c r="S433" s="8">
        <v>0.25</v>
      </c>
    </row>
    <row r="434" spans="1:19" x14ac:dyDescent="0.25">
      <c r="A434" s="7">
        <v>9</v>
      </c>
      <c r="B434" s="8" t="s">
        <v>25</v>
      </c>
      <c r="C434" s="8">
        <v>3013</v>
      </c>
      <c r="D434" s="8">
        <v>2921</v>
      </c>
      <c r="E434" s="8">
        <v>11</v>
      </c>
      <c r="F434" s="8">
        <v>0</v>
      </c>
      <c r="G434" s="8">
        <v>1</v>
      </c>
      <c r="H434" s="8">
        <v>0</v>
      </c>
      <c r="I434" s="8">
        <v>5</v>
      </c>
      <c r="J434" s="8">
        <v>12</v>
      </c>
      <c r="K434" s="8">
        <v>1</v>
      </c>
      <c r="L434" s="8">
        <v>20</v>
      </c>
      <c r="M434" s="8">
        <v>42</v>
      </c>
      <c r="N434" s="8">
        <v>0</v>
      </c>
      <c r="O434" s="8">
        <v>0</v>
      </c>
      <c r="P434" s="8">
        <v>92</v>
      </c>
      <c r="Q434" s="8">
        <v>3.05</v>
      </c>
      <c r="R434" s="8">
        <v>18</v>
      </c>
      <c r="S434" s="8">
        <v>0.6</v>
      </c>
    </row>
    <row r="435" spans="1:19" x14ac:dyDescent="0.25">
      <c r="A435" s="7">
        <v>10</v>
      </c>
      <c r="B435" s="8" t="s">
        <v>26</v>
      </c>
      <c r="C435" s="8">
        <v>3087</v>
      </c>
      <c r="D435" s="8">
        <v>3040</v>
      </c>
      <c r="E435" s="8">
        <v>5</v>
      </c>
      <c r="F435" s="8">
        <v>3</v>
      </c>
      <c r="G435" s="8">
        <v>1</v>
      </c>
      <c r="H435" s="8">
        <v>0</v>
      </c>
      <c r="I435" s="8">
        <v>4</v>
      </c>
      <c r="J435" s="8">
        <v>7</v>
      </c>
      <c r="K435" s="8">
        <v>0</v>
      </c>
      <c r="L435" s="8">
        <v>4</v>
      </c>
      <c r="M435" s="8">
        <v>23</v>
      </c>
      <c r="N435" s="8">
        <v>0</v>
      </c>
      <c r="O435" s="8">
        <v>0</v>
      </c>
      <c r="P435" s="8">
        <v>47</v>
      </c>
      <c r="Q435" s="8">
        <v>1.52</v>
      </c>
      <c r="R435" s="8">
        <v>13</v>
      </c>
      <c r="S435" s="8">
        <v>0.42</v>
      </c>
    </row>
    <row r="436" spans="1:19" x14ac:dyDescent="0.25">
      <c r="A436" s="7">
        <v>11</v>
      </c>
      <c r="B436" s="8" t="s">
        <v>27</v>
      </c>
      <c r="C436" s="8">
        <v>1337</v>
      </c>
      <c r="D436" s="8">
        <v>1301</v>
      </c>
      <c r="E436" s="8">
        <v>5</v>
      </c>
      <c r="F436" s="8">
        <v>0</v>
      </c>
      <c r="G436" s="8">
        <v>1</v>
      </c>
      <c r="H436" s="8">
        <v>0</v>
      </c>
      <c r="I436" s="8">
        <v>2</v>
      </c>
      <c r="J436" s="8">
        <v>7</v>
      </c>
      <c r="K436" s="8">
        <v>1</v>
      </c>
      <c r="L436" s="8">
        <v>7</v>
      </c>
      <c r="M436" s="8">
        <v>13</v>
      </c>
      <c r="N436" s="8">
        <v>0</v>
      </c>
      <c r="O436" s="8">
        <v>0</v>
      </c>
      <c r="P436" s="8">
        <v>36</v>
      </c>
      <c r="Q436" s="8">
        <v>2.69</v>
      </c>
      <c r="R436" s="8">
        <v>9</v>
      </c>
      <c r="S436" s="8">
        <v>0.67</v>
      </c>
    </row>
    <row r="437" spans="1:19" x14ac:dyDescent="0.25">
      <c r="A437" s="7">
        <v>12</v>
      </c>
      <c r="B437" s="8" t="s">
        <v>28</v>
      </c>
      <c r="C437" s="8">
        <v>2983</v>
      </c>
      <c r="D437" s="8">
        <v>2957</v>
      </c>
      <c r="E437" s="8">
        <v>10</v>
      </c>
      <c r="F437" s="8">
        <v>0</v>
      </c>
      <c r="G437" s="8">
        <v>1</v>
      </c>
      <c r="H437" s="8">
        <v>0</v>
      </c>
      <c r="I437" s="8">
        <v>0</v>
      </c>
      <c r="J437" s="8">
        <v>6</v>
      </c>
      <c r="K437" s="8">
        <v>0</v>
      </c>
      <c r="L437" s="8">
        <v>3</v>
      </c>
      <c r="M437" s="8">
        <v>6</v>
      </c>
      <c r="N437" s="8">
        <v>0</v>
      </c>
      <c r="O437" s="8">
        <v>0</v>
      </c>
      <c r="P437" s="8">
        <v>26</v>
      </c>
      <c r="Q437" s="8">
        <v>0.87</v>
      </c>
      <c r="R437" s="8">
        <v>11</v>
      </c>
      <c r="S437" s="8">
        <v>0.37</v>
      </c>
    </row>
    <row r="438" spans="1:19" x14ac:dyDescent="0.25">
      <c r="A438" s="7">
        <v>13</v>
      </c>
      <c r="B438" s="8" t="s">
        <v>29</v>
      </c>
      <c r="C438" s="8">
        <v>4222</v>
      </c>
      <c r="D438" s="8">
        <v>3943</v>
      </c>
      <c r="E438" s="8">
        <v>12</v>
      </c>
      <c r="F438" s="8">
        <v>16</v>
      </c>
      <c r="G438" s="8">
        <v>13</v>
      </c>
      <c r="H438" s="8">
        <v>0</v>
      </c>
      <c r="I438" s="8">
        <v>12</v>
      </c>
      <c r="J438" s="8">
        <v>63</v>
      </c>
      <c r="K438" s="8">
        <v>6</v>
      </c>
      <c r="L438" s="8">
        <v>39</v>
      </c>
      <c r="M438" s="8">
        <v>114</v>
      </c>
      <c r="N438" s="8">
        <v>3</v>
      </c>
      <c r="O438" s="8">
        <v>1</v>
      </c>
      <c r="P438" s="8">
        <v>279</v>
      </c>
      <c r="Q438" s="8">
        <v>6.61</v>
      </c>
      <c r="R438" s="8">
        <v>59</v>
      </c>
      <c r="S438" s="8">
        <v>1.4</v>
      </c>
    </row>
    <row r="439" spans="1:19" x14ac:dyDescent="0.25">
      <c r="A439" s="7">
        <v>14</v>
      </c>
      <c r="B439" s="8" t="s">
        <v>30</v>
      </c>
      <c r="C439" s="8">
        <v>2269</v>
      </c>
      <c r="D439" s="8">
        <v>2200</v>
      </c>
      <c r="E439" s="8">
        <v>8</v>
      </c>
      <c r="F439" s="8">
        <v>36</v>
      </c>
      <c r="G439" s="8">
        <v>3</v>
      </c>
      <c r="H439" s="8">
        <v>0</v>
      </c>
      <c r="I439" s="8">
        <v>5</v>
      </c>
      <c r="J439" s="8">
        <v>5</v>
      </c>
      <c r="K439" s="8">
        <v>3</v>
      </c>
      <c r="L439" s="8">
        <v>1</v>
      </c>
      <c r="M439" s="8">
        <v>8</v>
      </c>
      <c r="N439" s="8">
        <v>0</v>
      </c>
      <c r="O439" s="8">
        <v>0</v>
      </c>
      <c r="P439" s="8">
        <v>69</v>
      </c>
      <c r="Q439" s="8">
        <v>3.04</v>
      </c>
      <c r="R439" s="8">
        <v>55</v>
      </c>
      <c r="S439" s="8">
        <v>2.42</v>
      </c>
    </row>
    <row r="440" spans="1:19" x14ac:dyDescent="0.25">
      <c r="A440" s="7">
        <v>15</v>
      </c>
      <c r="B440" s="8" t="s">
        <v>31</v>
      </c>
      <c r="C440" s="8">
        <v>2456</v>
      </c>
      <c r="D440" s="8">
        <v>2405</v>
      </c>
      <c r="E440" s="8">
        <v>0</v>
      </c>
      <c r="F440" s="8">
        <v>11</v>
      </c>
      <c r="G440" s="8">
        <v>39</v>
      </c>
      <c r="H440" s="8">
        <v>0</v>
      </c>
      <c r="I440" s="8">
        <v>1</v>
      </c>
      <c r="J440" s="8">
        <v>0</v>
      </c>
      <c r="K440" s="8">
        <v>0</v>
      </c>
      <c r="L440" s="8">
        <v>0</v>
      </c>
      <c r="M440" s="8">
        <v>0</v>
      </c>
      <c r="N440" s="8">
        <v>0</v>
      </c>
      <c r="O440" s="8">
        <v>0</v>
      </c>
      <c r="P440" s="8">
        <v>51</v>
      </c>
      <c r="Q440" s="8">
        <v>2.08</v>
      </c>
      <c r="R440" s="8">
        <v>51</v>
      </c>
      <c r="S440" s="8">
        <v>2.08</v>
      </c>
    </row>
    <row r="441" spans="1:19" x14ac:dyDescent="0.25">
      <c r="A441" s="7">
        <v>16</v>
      </c>
      <c r="B441" s="8" t="s">
        <v>32</v>
      </c>
      <c r="C441" s="8">
        <v>2062</v>
      </c>
      <c r="D441" s="8">
        <v>2044</v>
      </c>
      <c r="E441" s="8">
        <v>3</v>
      </c>
      <c r="F441" s="8">
        <v>0</v>
      </c>
      <c r="G441" s="8">
        <v>0</v>
      </c>
      <c r="H441" s="8">
        <v>0</v>
      </c>
      <c r="I441" s="8">
        <v>1</v>
      </c>
      <c r="J441" s="8">
        <v>0</v>
      </c>
      <c r="K441" s="8">
        <v>1</v>
      </c>
      <c r="L441" s="8">
        <v>5</v>
      </c>
      <c r="M441" s="8">
        <v>8</v>
      </c>
      <c r="N441" s="8">
        <v>0</v>
      </c>
      <c r="O441" s="8">
        <v>0</v>
      </c>
      <c r="P441" s="8">
        <v>18</v>
      </c>
      <c r="Q441" s="8">
        <v>0.87</v>
      </c>
      <c r="R441" s="8">
        <v>5</v>
      </c>
      <c r="S441" s="8">
        <v>0.24</v>
      </c>
    </row>
    <row r="442" spans="1:19" x14ac:dyDescent="0.25">
      <c r="A442" s="7">
        <v>17</v>
      </c>
      <c r="B442" s="8" t="s">
        <v>33</v>
      </c>
      <c r="C442" s="8">
        <v>1127</v>
      </c>
      <c r="D442" s="8">
        <v>1100</v>
      </c>
      <c r="E442" s="8">
        <v>5</v>
      </c>
      <c r="F442" s="8">
        <v>0</v>
      </c>
      <c r="G442" s="8">
        <v>2</v>
      </c>
      <c r="H442" s="8">
        <v>0</v>
      </c>
      <c r="I442" s="8">
        <v>0</v>
      </c>
      <c r="J442" s="8">
        <v>1</v>
      </c>
      <c r="K442" s="8">
        <v>3</v>
      </c>
      <c r="L442" s="8">
        <v>2</v>
      </c>
      <c r="M442" s="8">
        <v>14</v>
      </c>
      <c r="N442" s="8">
        <v>0</v>
      </c>
      <c r="O442" s="8">
        <v>0</v>
      </c>
      <c r="P442" s="8">
        <v>27</v>
      </c>
      <c r="Q442" s="8">
        <v>2.4</v>
      </c>
      <c r="R442" s="8">
        <v>10</v>
      </c>
      <c r="S442" s="8">
        <v>0.89</v>
      </c>
    </row>
    <row r="443" spans="1:19" x14ac:dyDescent="0.25">
      <c r="A443" s="7">
        <v>18</v>
      </c>
      <c r="B443" s="8" t="s">
        <v>34</v>
      </c>
      <c r="C443" s="8">
        <v>1795</v>
      </c>
      <c r="D443" s="8">
        <v>1776</v>
      </c>
      <c r="E443" s="8">
        <v>1</v>
      </c>
      <c r="F443" s="8">
        <v>8</v>
      </c>
      <c r="G443" s="8">
        <v>3</v>
      </c>
      <c r="H443" s="8">
        <v>0</v>
      </c>
      <c r="I443" s="8">
        <v>0</v>
      </c>
      <c r="J443" s="8">
        <v>1</v>
      </c>
      <c r="K443" s="8">
        <v>1</v>
      </c>
      <c r="L443" s="8">
        <v>1</v>
      </c>
      <c r="M443" s="8">
        <v>4</v>
      </c>
      <c r="N443" s="8">
        <v>0</v>
      </c>
      <c r="O443" s="8">
        <v>0</v>
      </c>
      <c r="P443" s="8">
        <v>19</v>
      </c>
      <c r="Q443" s="8">
        <v>1.06</v>
      </c>
      <c r="R443" s="8">
        <v>13</v>
      </c>
      <c r="S443" s="8">
        <v>0.72</v>
      </c>
    </row>
    <row r="444" spans="1:19" x14ac:dyDescent="0.25">
      <c r="A444" s="7">
        <v>19</v>
      </c>
      <c r="B444" s="8" t="s">
        <v>35</v>
      </c>
      <c r="C444" s="8">
        <v>2519</v>
      </c>
      <c r="D444" s="8">
        <v>2460</v>
      </c>
      <c r="E444" s="8">
        <v>42</v>
      </c>
      <c r="F444" s="8">
        <v>0</v>
      </c>
      <c r="G444" s="8">
        <v>0</v>
      </c>
      <c r="H444" s="8">
        <v>0</v>
      </c>
      <c r="I444" s="8">
        <v>1</v>
      </c>
      <c r="J444" s="8">
        <v>5</v>
      </c>
      <c r="K444" s="8">
        <v>0</v>
      </c>
      <c r="L444" s="8">
        <v>5</v>
      </c>
      <c r="M444" s="8">
        <v>6</v>
      </c>
      <c r="N444" s="8">
        <v>0</v>
      </c>
      <c r="O444" s="8">
        <v>0</v>
      </c>
      <c r="P444" s="8">
        <v>59</v>
      </c>
      <c r="Q444" s="8">
        <v>2.34</v>
      </c>
      <c r="R444" s="8">
        <v>43</v>
      </c>
      <c r="S444" s="8">
        <v>1.71</v>
      </c>
    </row>
    <row r="445" spans="1:19" x14ac:dyDescent="0.25">
      <c r="A445" s="9">
        <v>20</v>
      </c>
      <c r="B445" s="10" t="s">
        <v>36</v>
      </c>
      <c r="C445" s="10">
        <v>1674</v>
      </c>
      <c r="D445" s="10">
        <v>1641</v>
      </c>
      <c r="E445" s="10">
        <v>14</v>
      </c>
      <c r="F445" s="10">
        <v>0</v>
      </c>
      <c r="G445" s="10">
        <v>1</v>
      </c>
      <c r="H445" s="10">
        <v>0</v>
      </c>
      <c r="I445" s="10">
        <v>4</v>
      </c>
      <c r="J445" s="10">
        <v>5</v>
      </c>
      <c r="K445" s="10">
        <v>0</v>
      </c>
      <c r="L445" s="10">
        <v>4</v>
      </c>
      <c r="M445" s="10">
        <v>5</v>
      </c>
      <c r="N445" s="10">
        <v>0</v>
      </c>
      <c r="O445" s="10">
        <v>0</v>
      </c>
      <c r="P445" s="10">
        <v>33</v>
      </c>
      <c r="Q445" s="10">
        <v>1.97</v>
      </c>
      <c r="R445" s="10">
        <v>19</v>
      </c>
      <c r="S445" s="10">
        <v>1.1399999999999999</v>
      </c>
    </row>
    <row r="446" spans="1:19" x14ac:dyDescent="0.25">
      <c r="A446" s="112" t="s">
        <v>37</v>
      </c>
      <c r="B446" s="112"/>
      <c r="C446" s="56">
        <v>53008</v>
      </c>
      <c r="D446" s="56">
        <v>51691</v>
      </c>
      <c r="E446" s="56">
        <v>251</v>
      </c>
      <c r="F446" s="56">
        <v>99</v>
      </c>
      <c r="G446" s="56">
        <v>101</v>
      </c>
      <c r="H446" s="56">
        <v>1</v>
      </c>
      <c r="I446" s="56">
        <v>60</v>
      </c>
      <c r="J446" s="56">
        <v>192</v>
      </c>
      <c r="K446" s="56">
        <v>28</v>
      </c>
      <c r="L446" s="56">
        <v>182</v>
      </c>
      <c r="M446" s="56">
        <v>398</v>
      </c>
      <c r="N446" s="56">
        <v>4</v>
      </c>
      <c r="O446" s="56">
        <v>1</v>
      </c>
      <c r="P446" s="56">
        <v>1317</v>
      </c>
      <c r="Q446" s="57">
        <v>2.4845306368849984</v>
      </c>
      <c r="R446" s="56">
        <v>540</v>
      </c>
      <c r="S446" s="57">
        <v>1.0187141563537578</v>
      </c>
    </row>
    <row r="447" spans="1:19" x14ac:dyDescent="0.25">
      <c r="A447" s="39"/>
      <c r="B447" s="39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9"/>
      <c r="R447" s="58"/>
      <c r="S447" s="59"/>
    </row>
    <row r="448" spans="1:19" x14ac:dyDescent="0.25">
      <c r="A448" s="39"/>
      <c r="B448" s="39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9"/>
      <c r="R448" s="58"/>
      <c r="S448" s="59"/>
    </row>
    <row r="449" spans="1:19" x14ac:dyDescent="0.25">
      <c r="A449" s="39"/>
      <c r="B449" s="39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9"/>
      <c r="R449" s="58"/>
      <c r="S449" s="59"/>
    </row>
    <row r="450" spans="1:19" x14ac:dyDescent="0.25">
      <c r="A450" s="39"/>
      <c r="B450" s="39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9"/>
      <c r="R450" s="58"/>
      <c r="S450" s="59"/>
    </row>
    <row r="451" spans="1:19" ht="147" customHeight="1" x14ac:dyDescent="0.25">
      <c r="A451" s="39"/>
      <c r="B451" s="39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9"/>
      <c r="R451" s="58"/>
      <c r="S451" s="59"/>
    </row>
    <row r="452" spans="1:19" ht="18.75" x14ac:dyDescent="0.3">
      <c r="A452" s="97" t="s">
        <v>115</v>
      </c>
      <c r="B452" s="97"/>
      <c r="C452" s="97"/>
      <c r="D452" s="97"/>
      <c r="E452" s="97"/>
      <c r="F452" s="97"/>
      <c r="G452" s="97"/>
      <c r="H452" s="97"/>
      <c r="I452" s="97"/>
      <c r="J452" s="97"/>
      <c r="K452" s="97"/>
      <c r="L452" s="97"/>
      <c r="M452" s="97"/>
      <c r="N452" s="97"/>
      <c r="O452" s="97"/>
      <c r="P452" s="97"/>
      <c r="Q452" s="97"/>
      <c r="R452" s="97"/>
      <c r="S452" s="97"/>
    </row>
    <row r="454" spans="1:19" ht="18.75" x14ac:dyDescent="0.3">
      <c r="A454" s="97" t="s">
        <v>118</v>
      </c>
      <c r="B454" s="97"/>
      <c r="C454" s="97"/>
      <c r="D454" s="9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</row>
    <row r="455" spans="1:19" ht="18.75" x14ac:dyDescent="0.3">
      <c r="A455" s="30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</row>
    <row r="456" spans="1:19" x14ac:dyDescent="0.25">
      <c r="A456" s="111" t="s">
        <v>0</v>
      </c>
      <c r="B456" s="113" t="s">
        <v>1</v>
      </c>
      <c r="C456" s="113" t="s">
        <v>5</v>
      </c>
      <c r="D456" s="124" t="s">
        <v>55</v>
      </c>
      <c r="E456" s="125"/>
      <c r="F456" s="125"/>
      <c r="G456" s="125"/>
      <c r="H456" s="125"/>
      <c r="I456" s="125"/>
      <c r="J456" s="125"/>
      <c r="K456" s="125"/>
      <c r="L456" s="125"/>
      <c r="M456" s="125"/>
      <c r="N456" s="125"/>
      <c r="O456" s="126"/>
      <c r="P456" s="111" t="s">
        <v>56</v>
      </c>
      <c r="Q456" s="111"/>
      <c r="R456" s="111"/>
      <c r="S456" s="111"/>
    </row>
    <row r="457" spans="1:19" x14ac:dyDescent="0.25">
      <c r="A457" s="111"/>
      <c r="B457" s="113"/>
      <c r="C457" s="113"/>
      <c r="D457" s="113" t="s">
        <v>57</v>
      </c>
      <c r="E457" s="113" t="s">
        <v>58</v>
      </c>
      <c r="F457" s="113" t="s">
        <v>59</v>
      </c>
      <c r="G457" s="113" t="s">
        <v>60</v>
      </c>
      <c r="H457" s="113" t="s">
        <v>86</v>
      </c>
      <c r="I457" s="113" t="s">
        <v>62</v>
      </c>
      <c r="J457" s="113" t="s">
        <v>87</v>
      </c>
      <c r="K457" s="113" t="s">
        <v>64</v>
      </c>
      <c r="L457" s="113" t="s">
        <v>65</v>
      </c>
      <c r="M457" s="113" t="s">
        <v>66</v>
      </c>
      <c r="N457" s="113" t="s">
        <v>88</v>
      </c>
      <c r="O457" s="113" t="s">
        <v>89</v>
      </c>
      <c r="P457" s="111" t="s">
        <v>69</v>
      </c>
      <c r="Q457" s="111"/>
      <c r="R457" s="111" t="s">
        <v>70</v>
      </c>
      <c r="S457" s="111"/>
    </row>
    <row r="458" spans="1:19" ht="25.5" x14ac:dyDescent="0.25">
      <c r="A458" s="111"/>
      <c r="B458" s="113"/>
      <c r="C458" s="113"/>
      <c r="D458" s="113"/>
      <c r="E458" s="113"/>
      <c r="F458" s="113"/>
      <c r="G458" s="113"/>
      <c r="H458" s="113"/>
      <c r="I458" s="113"/>
      <c r="J458" s="113"/>
      <c r="K458" s="113"/>
      <c r="L458" s="113"/>
      <c r="M458" s="113"/>
      <c r="N458" s="113"/>
      <c r="O458" s="113"/>
      <c r="P458" s="32" t="s">
        <v>71</v>
      </c>
      <c r="Q458" s="32" t="s">
        <v>72</v>
      </c>
      <c r="R458" s="32" t="s">
        <v>71</v>
      </c>
      <c r="S458" s="32" t="s">
        <v>72</v>
      </c>
    </row>
    <row r="459" spans="1:19" x14ac:dyDescent="0.25">
      <c r="A459" s="5">
        <v>1</v>
      </c>
      <c r="B459" s="6" t="s">
        <v>17</v>
      </c>
      <c r="C459" s="6">
        <v>2403</v>
      </c>
      <c r="D459" s="6">
        <v>2304</v>
      </c>
      <c r="E459" s="6">
        <v>8</v>
      </c>
      <c r="F459" s="6">
        <v>0</v>
      </c>
      <c r="G459" s="6">
        <v>1</v>
      </c>
      <c r="H459" s="6">
        <v>0</v>
      </c>
      <c r="I459" s="6">
        <v>3</v>
      </c>
      <c r="J459" s="6">
        <v>13</v>
      </c>
      <c r="K459" s="6">
        <v>2</v>
      </c>
      <c r="L459" s="6">
        <v>28</v>
      </c>
      <c r="M459" s="6">
        <v>44</v>
      </c>
      <c r="N459" s="6">
        <v>0</v>
      </c>
      <c r="O459" s="6">
        <v>0</v>
      </c>
      <c r="P459" s="6">
        <v>99</v>
      </c>
      <c r="Q459" s="6">
        <v>4.12</v>
      </c>
      <c r="R459" s="6">
        <v>14</v>
      </c>
      <c r="S459" s="6">
        <v>0.57999999999999996</v>
      </c>
    </row>
    <row r="460" spans="1:19" x14ac:dyDescent="0.25">
      <c r="A460" s="7">
        <v>2</v>
      </c>
      <c r="B460" s="8" t="s">
        <v>18</v>
      </c>
      <c r="C460" s="8">
        <v>5339</v>
      </c>
      <c r="D460" s="8">
        <v>5252</v>
      </c>
      <c r="E460" s="8">
        <v>20</v>
      </c>
      <c r="F460" s="8">
        <v>0</v>
      </c>
      <c r="G460" s="8">
        <v>7</v>
      </c>
      <c r="H460" s="8">
        <v>0</v>
      </c>
      <c r="I460" s="8">
        <v>5</v>
      </c>
      <c r="J460" s="8">
        <v>11</v>
      </c>
      <c r="K460" s="8">
        <v>4</v>
      </c>
      <c r="L460" s="8">
        <v>16</v>
      </c>
      <c r="M460" s="8">
        <v>24</v>
      </c>
      <c r="N460" s="8">
        <v>0</v>
      </c>
      <c r="O460" s="8">
        <v>0</v>
      </c>
      <c r="P460" s="8">
        <v>87</v>
      </c>
      <c r="Q460" s="8">
        <v>1.63</v>
      </c>
      <c r="R460" s="8">
        <v>36</v>
      </c>
      <c r="S460" s="8">
        <v>0.67</v>
      </c>
    </row>
    <row r="461" spans="1:19" x14ac:dyDescent="0.25">
      <c r="A461" s="7">
        <v>3</v>
      </c>
      <c r="B461" s="8" t="s">
        <v>19</v>
      </c>
      <c r="C461" s="8">
        <v>2420</v>
      </c>
      <c r="D461" s="8">
        <v>2394</v>
      </c>
      <c r="E461" s="8">
        <v>1</v>
      </c>
      <c r="F461" s="8">
        <v>0</v>
      </c>
      <c r="G461" s="8">
        <v>0</v>
      </c>
      <c r="H461" s="8">
        <v>1</v>
      </c>
      <c r="I461" s="8">
        <v>1</v>
      </c>
      <c r="J461" s="8">
        <v>5</v>
      </c>
      <c r="K461" s="8">
        <v>0</v>
      </c>
      <c r="L461" s="8">
        <v>5</v>
      </c>
      <c r="M461" s="8">
        <v>13</v>
      </c>
      <c r="N461" s="8">
        <v>0</v>
      </c>
      <c r="O461" s="8">
        <v>0</v>
      </c>
      <c r="P461" s="8">
        <v>26</v>
      </c>
      <c r="Q461" s="8">
        <v>1.07</v>
      </c>
      <c r="R461" s="8">
        <v>3</v>
      </c>
      <c r="S461" s="8">
        <v>0.12</v>
      </c>
    </row>
    <row r="462" spans="1:19" x14ac:dyDescent="0.25">
      <c r="A462" s="7">
        <v>4</v>
      </c>
      <c r="B462" s="8" t="s">
        <v>20</v>
      </c>
      <c r="C462" s="8">
        <v>2677</v>
      </c>
      <c r="D462" s="8">
        <v>2627</v>
      </c>
      <c r="E462" s="8">
        <v>9</v>
      </c>
      <c r="F462" s="8">
        <v>2</v>
      </c>
      <c r="G462" s="8">
        <v>1</v>
      </c>
      <c r="H462" s="8">
        <v>0</v>
      </c>
      <c r="I462" s="8">
        <v>3</v>
      </c>
      <c r="J462" s="8">
        <v>8</v>
      </c>
      <c r="K462" s="8">
        <v>4</v>
      </c>
      <c r="L462" s="8">
        <v>5</v>
      </c>
      <c r="M462" s="8">
        <v>18</v>
      </c>
      <c r="N462" s="8">
        <v>0</v>
      </c>
      <c r="O462" s="8">
        <v>0</v>
      </c>
      <c r="P462" s="8">
        <v>50</v>
      </c>
      <c r="Q462" s="8">
        <v>1.87</v>
      </c>
      <c r="R462" s="8">
        <v>19</v>
      </c>
      <c r="S462" s="8">
        <v>0.71</v>
      </c>
    </row>
    <row r="463" spans="1:19" x14ac:dyDescent="0.25">
      <c r="A463" s="7">
        <v>5</v>
      </c>
      <c r="B463" s="8" t="s">
        <v>21</v>
      </c>
      <c r="C463" s="8">
        <v>2287</v>
      </c>
      <c r="D463" s="8">
        <v>2243</v>
      </c>
      <c r="E463" s="8">
        <v>4</v>
      </c>
      <c r="F463" s="8">
        <v>5</v>
      </c>
      <c r="G463" s="8">
        <v>6</v>
      </c>
      <c r="H463" s="8">
        <v>0</v>
      </c>
      <c r="I463" s="8">
        <v>4</v>
      </c>
      <c r="J463" s="8">
        <v>8</v>
      </c>
      <c r="K463" s="8">
        <v>0</v>
      </c>
      <c r="L463" s="8">
        <v>3</v>
      </c>
      <c r="M463" s="8">
        <v>13</v>
      </c>
      <c r="N463" s="8">
        <v>1</v>
      </c>
      <c r="O463" s="8">
        <v>0</v>
      </c>
      <c r="P463" s="8">
        <v>44</v>
      </c>
      <c r="Q463" s="8">
        <v>1.92</v>
      </c>
      <c r="R463" s="8">
        <v>19</v>
      </c>
      <c r="S463" s="8">
        <v>0.83</v>
      </c>
    </row>
    <row r="464" spans="1:19" x14ac:dyDescent="0.25">
      <c r="A464" s="7">
        <v>6</v>
      </c>
      <c r="B464" s="8" t="s">
        <v>22</v>
      </c>
      <c r="C464" s="8">
        <v>1612</v>
      </c>
      <c r="D464" s="8">
        <v>1571</v>
      </c>
      <c r="E464" s="8">
        <v>8</v>
      </c>
      <c r="F464" s="8">
        <v>2</v>
      </c>
      <c r="G464" s="8">
        <v>4</v>
      </c>
      <c r="H464" s="8">
        <v>0</v>
      </c>
      <c r="I464" s="8">
        <v>0</v>
      </c>
      <c r="J464" s="8">
        <v>4</v>
      </c>
      <c r="K464" s="8">
        <v>0</v>
      </c>
      <c r="L464" s="8">
        <v>13</v>
      </c>
      <c r="M464" s="8">
        <v>10</v>
      </c>
      <c r="N464" s="8">
        <v>0</v>
      </c>
      <c r="O464" s="8">
        <v>0</v>
      </c>
      <c r="P464" s="8">
        <v>41</v>
      </c>
      <c r="Q464" s="8">
        <v>2.54</v>
      </c>
      <c r="R464" s="8">
        <v>14</v>
      </c>
      <c r="S464" s="8">
        <v>0.87</v>
      </c>
    </row>
    <row r="465" spans="1:19" x14ac:dyDescent="0.25">
      <c r="A465" s="7">
        <v>7</v>
      </c>
      <c r="B465" s="8" t="s">
        <v>23</v>
      </c>
      <c r="C465" s="8">
        <v>795</v>
      </c>
      <c r="D465" s="8">
        <v>775</v>
      </c>
      <c r="E465" s="8">
        <v>2</v>
      </c>
      <c r="F465" s="8">
        <v>3</v>
      </c>
      <c r="G465" s="8">
        <v>2</v>
      </c>
      <c r="H465" s="8">
        <v>0</v>
      </c>
      <c r="I465" s="8">
        <v>2</v>
      </c>
      <c r="J465" s="8">
        <v>3</v>
      </c>
      <c r="K465" s="8">
        <v>1</v>
      </c>
      <c r="L465" s="8">
        <v>1</v>
      </c>
      <c r="M465" s="8">
        <v>6</v>
      </c>
      <c r="N465" s="8">
        <v>0</v>
      </c>
      <c r="O465" s="8">
        <v>0</v>
      </c>
      <c r="P465" s="8">
        <v>20</v>
      </c>
      <c r="Q465" s="8">
        <v>2.52</v>
      </c>
      <c r="R465" s="8">
        <v>10</v>
      </c>
      <c r="S465" s="8">
        <v>1.26</v>
      </c>
    </row>
    <row r="466" spans="1:19" x14ac:dyDescent="0.25">
      <c r="A466" s="7">
        <v>8</v>
      </c>
      <c r="B466" s="8" t="s">
        <v>24</v>
      </c>
      <c r="C466" s="8">
        <v>1191</v>
      </c>
      <c r="D466" s="8">
        <v>1176</v>
      </c>
      <c r="E466" s="8">
        <v>0</v>
      </c>
      <c r="F466" s="8">
        <v>0</v>
      </c>
      <c r="G466" s="8">
        <v>0</v>
      </c>
      <c r="H466" s="8">
        <v>0</v>
      </c>
      <c r="I466" s="8">
        <v>1</v>
      </c>
      <c r="J466" s="8">
        <v>3</v>
      </c>
      <c r="K466" s="8">
        <v>1</v>
      </c>
      <c r="L466" s="8">
        <v>6</v>
      </c>
      <c r="M466" s="8">
        <v>4</v>
      </c>
      <c r="N466" s="8">
        <v>0</v>
      </c>
      <c r="O466" s="8">
        <v>0</v>
      </c>
      <c r="P466" s="8">
        <v>15</v>
      </c>
      <c r="Q466" s="8">
        <v>1.26</v>
      </c>
      <c r="R466" s="8">
        <v>2</v>
      </c>
      <c r="S466" s="8">
        <v>0.17</v>
      </c>
    </row>
    <row r="467" spans="1:19" x14ac:dyDescent="0.25">
      <c r="A467" s="7">
        <v>9</v>
      </c>
      <c r="B467" s="8" t="s">
        <v>25</v>
      </c>
      <c r="C467" s="8">
        <v>2143</v>
      </c>
      <c r="D467" s="8">
        <v>2078</v>
      </c>
      <c r="E467" s="8">
        <v>10</v>
      </c>
      <c r="F467" s="8">
        <v>0</v>
      </c>
      <c r="G467" s="8">
        <v>1</v>
      </c>
      <c r="H467" s="8">
        <v>0</v>
      </c>
      <c r="I467" s="8">
        <v>4</v>
      </c>
      <c r="J467" s="8">
        <v>5</v>
      </c>
      <c r="K467" s="8">
        <v>1</v>
      </c>
      <c r="L467" s="8">
        <v>10</v>
      </c>
      <c r="M467" s="8">
        <v>34</v>
      </c>
      <c r="N467" s="8">
        <v>0</v>
      </c>
      <c r="O467" s="8">
        <v>0</v>
      </c>
      <c r="P467" s="8">
        <v>65</v>
      </c>
      <c r="Q467" s="8">
        <v>3.03</v>
      </c>
      <c r="R467" s="8">
        <v>16</v>
      </c>
      <c r="S467" s="8">
        <v>0.75</v>
      </c>
    </row>
    <row r="468" spans="1:19" x14ac:dyDescent="0.25">
      <c r="A468" s="7">
        <v>10</v>
      </c>
      <c r="B468" s="8" t="s">
        <v>26</v>
      </c>
      <c r="C468" s="8">
        <v>2401</v>
      </c>
      <c r="D468" s="8">
        <v>2356</v>
      </c>
      <c r="E468" s="8">
        <v>5</v>
      </c>
      <c r="F468" s="8">
        <v>3</v>
      </c>
      <c r="G468" s="8">
        <v>1</v>
      </c>
      <c r="H468" s="8">
        <v>0</v>
      </c>
      <c r="I468" s="8">
        <v>3</v>
      </c>
      <c r="J468" s="8">
        <v>7</v>
      </c>
      <c r="K468" s="8">
        <v>0</v>
      </c>
      <c r="L468" s="8">
        <v>3</v>
      </c>
      <c r="M468" s="8">
        <v>23</v>
      </c>
      <c r="N468" s="8">
        <v>0</v>
      </c>
      <c r="O468" s="8">
        <v>0</v>
      </c>
      <c r="P468" s="8">
        <v>45</v>
      </c>
      <c r="Q468" s="8">
        <v>1.87</v>
      </c>
      <c r="R468" s="8">
        <v>12</v>
      </c>
      <c r="S468" s="8">
        <v>0.5</v>
      </c>
    </row>
    <row r="469" spans="1:19" x14ac:dyDescent="0.25">
      <c r="A469" s="7">
        <v>11</v>
      </c>
      <c r="B469" s="8" t="s">
        <v>27</v>
      </c>
      <c r="C469" s="8">
        <v>977</v>
      </c>
      <c r="D469" s="8">
        <v>949</v>
      </c>
      <c r="E469" s="8">
        <v>5</v>
      </c>
      <c r="F469" s="8">
        <v>0</v>
      </c>
      <c r="G469" s="8">
        <v>1</v>
      </c>
      <c r="H469" s="8">
        <v>0</v>
      </c>
      <c r="I469" s="8">
        <v>2</v>
      </c>
      <c r="J469" s="8">
        <v>4</v>
      </c>
      <c r="K469" s="8">
        <v>1</v>
      </c>
      <c r="L469" s="8">
        <v>4</v>
      </c>
      <c r="M469" s="8">
        <v>11</v>
      </c>
      <c r="N469" s="8">
        <v>0</v>
      </c>
      <c r="O469" s="8">
        <v>0</v>
      </c>
      <c r="P469" s="8">
        <v>28</v>
      </c>
      <c r="Q469" s="8">
        <v>2.87</v>
      </c>
      <c r="R469" s="8">
        <v>9</v>
      </c>
      <c r="S469" s="8">
        <v>0.92</v>
      </c>
    </row>
    <row r="470" spans="1:19" x14ac:dyDescent="0.25">
      <c r="A470" s="7">
        <v>12</v>
      </c>
      <c r="B470" s="8" t="s">
        <v>28</v>
      </c>
      <c r="C470" s="8">
        <v>2283</v>
      </c>
      <c r="D470" s="8">
        <v>2261</v>
      </c>
      <c r="E470" s="8">
        <v>6</v>
      </c>
      <c r="F470" s="8">
        <v>0</v>
      </c>
      <c r="G470" s="8">
        <v>1</v>
      </c>
      <c r="H470" s="8">
        <v>0</v>
      </c>
      <c r="I470" s="8">
        <v>0</v>
      </c>
      <c r="J470" s="8">
        <v>6</v>
      </c>
      <c r="K470" s="8">
        <v>0</v>
      </c>
      <c r="L470" s="8">
        <v>3</v>
      </c>
      <c r="M470" s="8">
        <v>6</v>
      </c>
      <c r="N470" s="8">
        <v>0</v>
      </c>
      <c r="O470" s="8">
        <v>0</v>
      </c>
      <c r="P470" s="8">
        <v>22</v>
      </c>
      <c r="Q470" s="8">
        <v>0.96</v>
      </c>
      <c r="R470" s="8">
        <v>7</v>
      </c>
      <c r="S470" s="8">
        <v>0.31</v>
      </c>
    </row>
    <row r="471" spans="1:19" x14ac:dyDescent="0.25">
      <c r="A471" s="7">
        <v>13</v>
      </c>
      <c r="B471" s="8" t="s">
        <v>29</v>
      </c>
      <c r="C471" s="8">
        <v>2955</v>
      </c>
      <c r="D471" s="8">
        <v>2815</v>
      </c>
      <c r="E471" s="8">
        <v>6</v>
      </c>
      <c r="F471" s="8">
        <v>13</v>
      </c>
      <c r="G471" s="8">
        <v>6</v>
      </c>
      <c r="H471" s="8">
        <v>0</v>
      </c>
      <c r="I471" s="8">
        <v>4</v>
      </c>
      <c r="J471" s="8">
        <v>26</v>
      </c>
      <c r="K471" s="8">
        <v>6</v>
      </c>
      <c r="L471" s="8">
        <v>17</v>
      </c>
      <c r="M471" s="8">
        <v>58</v>
      </c>
      <c r="N471" s="8">
        <v>3</v>
      </c>
      <c r="O471" s="8">
        <v>1</v>
      </c>
      <c r="P471" s="8">
        <v>140</v>
      </c>
      <c r="Q471" s="8">
        <v>4.74</v>
      </c>
      <c r="R471" s="8">
        <v>35</v>
      </c>
      <c r="S471" s="8">
        <v>1.18</v>
      </c>
    </row>
    <row r="472" spans="1:19" x14ac:dyDescent="0.25">
      <c r="A472" s="7">
        <v>14</v>
      </c>
      <c r="B472" s="8" t="s">
        <v>30</v>
      </c>
      <c r="C472" s="8">
        <v>1773</v>
      </c>
      <c r="D472" s="8">
        <v>1718</v>
      </c>
      <c r="E472" s="8">
        <v>7</v>
      </c>
      <c r="F472" s="8">
        <v>34</v>
      </c>
      <c r="G472" s="8">
        <v>2</v>
      </c>
      <c r="H472" s="8">
        <v>0</v>
      </c>
      <c r="I472" s="8">
        <v>3</v>
      </c>
      <c r="J472" s="8">
        <v>2</v>
      </c>
      <c r="K472" s="8">
        <v>2</v>
      </c>
      <c r="L472" s="8">
        <v>1</v>
      </c>
      <c r="M472" s="8">
        <v>4</v>
      </c>
      <c r="N472" s="8">
        <v>0</v>
      </c>
      <c r="O472" s="8">
        <v>0</v>
      </c>
      <c r="P472" s="8">
        <v>55</v>
      </c>
      <c r="Q472" s="8">
        <v>3.1</v>
      </c>
      <c r="R472" s="8">
        <v>48</v>
      </c>
      <c r="S472" s="8">
        <v>2.71</v>
      </c>
    </row>
    <row r="473" spans="1:19" x14ac:dyDescent="0.25">
      <c r="A473" s="7">
        <v>15</v>
      </c>
      <c r="B473" s="8" t="s">
        <v>31</v>
      </c>
      <c r="C473" s="8">
        <v>1876</v>
      </c>
      <c r="D473" s="8">
        <v>1842</v>
      </c>
      <c r="E473" s="8">
        <v>0</v>
      </c>
      <c r="F473" s="8">
        <v>3</v>
      </c>
      <c r="G473" s="8">
        <v>30</v>
      </c>
      <c r="H473" s="8">
        <v>0</v>
      </c>
      <c r="I473" s="8">
        <v>1</v>
      </c>
      <c r="J473" s="8">
        <v>0</v>
      </c>
      <c r="K473" s="8">
        <v>0</v>
      </c>
      <c r="L473" s="8">
        <v>0</v>
      </c>
      <c r="M473" s="8">
        <v>0</v>
      </c>
      <c r="N473" s="8">
        <v>0</v>
      </c>
      <c r="O473" s="8">
        <v>0</v>
      </c>
      <c r="P473" s="8">
        <v>34</v>
      </c>
      <c r="Q473" s="8">
        <v>1.81</v>
      </c>
      <c r="R473" s="8">
        <v>34</v>
      </c>
      <c r="S473" s="8">
        <v>1.81</v>
      </c>
    </row>
    <row r="474" spans="1:19" x14ac:dyDescent="0.25">
      <c r="A474" s="7">
        <v>16</v>
      </c>
      <c r="B474" s="8" t="s">
        <v>32</v>
      </c>
      <c r="C474" s="8">
        <v>1533</v>
      </c>
      <c r="D474" s="8">
        <v>1515</v>
      </c>
      <c r="E474" s="8">
        <v>3</v>
      </c>
      <c r="F474" s="8">
        <v>0</v>
      </c>
      <c r="G474" s="8">
        <v>0</v>
      </c>
      <c r="H474" s="8">
        <v>0</v>
      </c>
      <c r="I474" s="8">
        <v>1</v>
      </c>
      <c r="J474" s="8">
        <v>0</v>
      </c>
      <c r="K474" s="8">
        <v>1</v>
      </c>
      <c r="L474" s="8">
        <v>5</v>
      </c>
      <c r="M474" s="8">
        <v>8</v>
      </c>
      <c r="N474" s="8">
        <v>0</v>
      </c>
      <c r="O474" s="8">
        <v>0</v>
      </c>
      <c r="P474" s="8">
        <v>18</v>
      </c>
      <c r="Q474" s="8">
        <v>1.17</v>
      </c>
      <c r="R474" s="8">
        <v>5</v>
      </c>
      <c r="S474" s="8">
        <v>0.33</v>
      </c>
    </row>
    <row r="475" spans="1:19" x14ac:dyDescent="0.25">
      <c r="A475" s="7">
        <v>17</v>
      </c>
      <c r="B475" s="8" t="s">
        <v>33</v>
      </c>
      <c r="C475" s="8">
        <v>795</v>
      </c>
      <c r="D475" s="8">
        <v>772</v>
      </c>
      <c r="E475" s="8">
        <v>1</v>
      </c>
      <c r="F475" s="8">
        <v>0</v>
      </c>
      <c r="G475" s="8">
        <v>2</v>
      </c>
      <c r="H475" s="8">
        <v>0</v>
      </c>
      <c r="I475" s="8">
        <v>0</v>
      </c>
      <c r="J475" s="8">
        <v>1</v>
      </c>
      <c r="K475" s="8">
        <v>3</v>
      </c>
      <c r="L475" s="8">
        <v>2</v>
      </c>
      <c r="M475" s="8">
        <v>14</v>
      </c>
      <c r="N475" s="8">
        <v>0</v>
      </c>
      <c r="O475" s="8">
        <v>0</v>
      </c>
      <c r="P475" s="8">
        <v>23</v>
      </c>
      <c r="Q475" s="8">
        <v>2.89</v>
      </c>
      <c r="R475" s="8">
        <v>6</v>
      </c>
      <c r="S475" s="8">
        <v>0.75</v>
      </c>
    </row>
    <row r="476" spans="1:19" x14ac:dyDescent="0.25">
      <c r="A476" s="7">
        <v>18</v>
      </c>
      <c r="B476" s="8" t="s">
        <v>34</v>
      </c>
      <c r="C476" s="8">
        <v>1357</v>
      </c>
      <c r="D476" s="8">
        <v>1341</v>
      </c>
      <c r="E476" s="8">
        <v>1</v>
      </c>
      <c r="F476" s="8">
        <v>6</v>
      </c>
      <c r="G476" s="8">
        <v>3</v>
      </c>
      <c r="H476" s="8">
        <v>0</v>
      </c>
      <c r="I476" s="8">
        <v>0</v>
      </c>
      <c r="J476" s="8">
        <v>1</v>
      </c>
      <c r="K476" s="8">
        <v>1</v>
      </c>
      <c r="L476" s="8">
        <v>0</v>
      </c>
      <c r="M476" s="8">
        <v>4</v>
      </c>
      <c r="N476" s="8">
        <v>0</v>
      </c>
      <c r="O476" s="8">
        <v>0</v>
      </c>
      <c r="P476" s="8">
        <v>16</v>
      </c>
      <c r="Q476" s="8">
        <v>1.18</v>
      </c>
      <c r="R476" s="8">
        <v>11</v>
      </c>
      <c r="S476" s="8">
        <v>0.81</v>
      </c>
    </row>
    <row r="477" spans="1:19" x14ac:dyDescent="0.25">
      <c r="A477" s="7">
        <v>19</v>
      </c>
      <c r="B477" s="8" t="s">
        <v>35</v>
      </c>
      <c r="C477" s="8">
        <v>1997</v>
      </c>
      <c r="D477" s="8">
        <v>1957</v>
      </c>
      <c r="E477" s="8">
        <v>29</v>
      </c>
      <c r="F477" s="8">
        <v>0</v>
      </c>
      <c r="G477" s="8">
        <v>0</v>
      </c>
      <c r="H477" s="8">
        <v>0</v>
      </c>
      <c r="I477" s="8">
        <v>1</v>
      </c>
      <c r="J477" s="8">
        <v>2</v>
      </c>
      <c r="K477" s="8">
        <v>0</v>
      </c>
      <c r="L477" s="8">
        <v>2</v>
      </c>
      <c r="M477" s="8">
        <v>6</v>
      </c>
      <c r="N477" s="8">
        <v>0</v>
      </c>
      <c r="O477" s="8">
        <v>0</v>
      </c>
      <c r="P477" s="8">
        <v>40</v>
      </c>
      <c r="Q477" s="8">
        <v>2</v>
      </c>
      <c r="R477" s="8">
        <v>30</v>
      </c>
      <c r="S477" s="8">
        <v>1.5</v>
      </c>
    </row>
    <row r="478" spans="1:19" x14ac:dyDescent="0.25">
      <c r="A478" s="9">
        <v>20</v>
      </c>
      <c r="B478" s="10" t="s">
        <v>36</v>
      </c>
      <c r="C478" s="10">
        <v>1041</v>
      </c>
      <c r="D478" s="10">
        <v>1021</v>
      </c>
      <c r="E478" s="10">
        <v>5</v>
      </c>
      <c r="F478" s="10">
        <v>0</v>
      </c>
      <c r="G478" s="10">
        <v>0</v>
      </c>
      <c r="H478" s="10">
        <v>0</v>
      </c>
      <c r="I478" s="10">
        <v>4</v>
      </c>
      <c r="J478" s="10">
        <v>4</v>
      </c>
      <c r="K478" s="10">
        <v>0</v>
      </c>
      <c r="L478" s="10">
        <v>2</v>
      </c>
      <c r="M478" s="10">
        <v>5</v>
      </c>
      <c r="N478" s="10">
        <v>0</v>
      </c>
      <c r="O478" s="10">
        <v>0</v>
      </c>
      <c r="P478" s="10">
        <v>20</v>
      </c>
      <c r="Q478" s="10">
        <v>1.92</v>
      </c>
      <c r="R478" s="10">
        <v>9</v>
      </c>
      <c r="S478" s="10">
        <v>0.86</v>
      </c>
    </row>
    <row r="479" spans="1:19" x14ac:dyDescent="0.25">
      <c r="A479" s="112" t="s">
        <v>37</v>
      </c>
      <c r="B479" s="112"/>
      <c r="C479" s="56">
        <v>39855</v>
      </c>
      <c r="D479" s="56">
        <v>38967</v>
      </c>
      <c r="E479" s="56">
        <v>130</v>
      </c>
      <c r="F479" s="56">
        <v>71</v>
      </c>
      <c r="G479" s="56">
        <v>68</v>
      </c>
      <c r="H479" s="56">
        <v>1</v>
      </c>
      <c r="I479" s="56">
        <v>42</v>
      </c>
      <c r="J479" s="56">
        <v>113</v>
      </c>
      <c r="K479" s="56">
        <v>27</v>
      </c>
      <c r="L479" s="56">
        <v>126</v>
      </c>
      <c r="M479" s="56">
        <v>305</v>
      </c>
      <c r="N479" s="56">
        <v>4</v>
      </c>
      <c r="O479" s="56">
        <v>1</v>
      </c>
      <c r="P479" s="56">
        <v>888</v>
      </c>
      <c r="Q479" s="57">
        <v>2.228076778321415</v>
      </c>
      <c r="R479" s="56">
        <v>339</v>
      </c>
      <c r="S479" s="57">
        <v>0.85058336469702667</v>
      </c>
    </row>
    <row r="480" spans="1:19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</sheetData>
  <mergeCells count="275">
    <mergeCell ref="A419:S419"/>
    <mergeCell ref="S3:S5"/>
    <mergeCell ref="A479:B479"/>
    <mergeCell ref="L457:L458"/>
    <mergeCell ref="M457:M458"/>
    <mergeCell ref="N457:N458"/>
    <mergeCell ref="O457:O458"/>
    <mergeCell ref="P457:Q457"/>
    <mergeCell ref="R457:S457"/>
    <mergeCell ref="F457:F458"/>
    <mergeCell ref="G457:G458"/>
    <mergeCell ref="H457:H458"/>
    <mergeCell ref="I457:I458"/>
    <mergeCell ref="J457:J458"/>
    <mergeCell ref="K457:K458"/>
    <mergeCell ref="A446:B446"/>
    <mergeCell ref="A452:S452"/>
    <mergeCell ref="A454:S454"/>
    <mergeCell ref="A456:A458"/>
    <mergeCell ref="B456:B458"/>
    <mergeCell ref="C456:C458"/>
    <mergeCell ref="D456:O456"/>
    <mergeCell ref="P456:S456"/>
    <mergeCell ref="D457:D458"/>
    <mergeCell ref="E457:E458"/>
    <mergeCell ref="A421:S421"/>
    <mergeCell ref="A423:A425"/>
    <mergeCell ref="B423:B425"/>
    <mergeCell ref="C423:C425"/>
    <mergeCell ref="D423:O423"/>
    <mergeCell ref="P423:S423"/>
    <mergeCell ref="D424:D425"/>
    <mergeCell ref="E424:E425"/>
    <mergeCell ref="L424:L425"/>
    <mergeCell ref="M424:M425"/>
    <mergeCell ref="N424:N425"/>
    <mergeCell ref="O424:O425"/>
    <mergeCell ref="P424:Q424"/>
    <mergeCell ref="R424:S424"/>
    <mergeCell ref="F424:F425"/>
    <mergeCell ref="G424:G425"/>
    <mergeCell ref="H424:H425"/>
    <mergeCell ref="I424:I425"/>
    <mergeCell ref="J424:J425"/>
    <mergeCell ref="K424:K425"/>
    <mergeCell ref="A386:S386"/>
    <mergeCell ref="A388:S388"/>
    <mergeCell ref="A390:A391"/>
    <mergeCell ref="B390:B391"/>
    <mergeCell ref="C390:C391"/>
    <mergeCell ref="D390:E390"/>
    <mergeCell ref="F390:P390"/>
    <mergeCell ref="Q390:R390"/>
    <mergeCell ref="P357:P359"/>
    <mergeCell ref="A380:B380"/>
    <mergeCell ref="F357:F359"/>
    <mergeCell ref="G357:G359"/>
    <mergeCell ref="H357:H359"/>
    <mergeCell ref="I357:I359"/>
    <mergeCell ref="J357:J359"/>
    <mergeCell ref="K357:K359"/>
    <mergeCell ref="R357:R359"/>
    <mergeCell ref="S357:S359"/>
    <mergeCell ref="Q357:Q359"/>
    <mergeCell ref="A412:B412"/>
    <mergeCell ref="H326:I326"/>
    <mergeCell ref="A354:AA354"/>
    <mergeCell ref="A356:A359"/>
    <mergeCell ref="B356:B359"/>
    <mergeCell ref="C356:C359"/>
    <mergeCell ref="D356:E356"/>
    <mergeCell ref="F356:H356"/>
    <mergeCell ref="I356:L356"/>
    <mergeCell ref="M356:W356"/>
    <mergeCell ref="X356:Y356"/>
    <mergeCell ref="Z356:AA356"/>
    <mergeCell ref="L357:L359"/>
    <mergeCell ref="M357:M359"/>
    <mergeCell ref="N357:N359"/>
    <mergeCell ref="O357:O359"/>
    <mergeCell ref="D357:D359"/>
    <mergeCell ref="E357:E359"/>
    <mergeCell ref="AA357:AA359"/>
    <mergeCell ref="U357:U359"/>
    <mergeCell ref="V357:V359"/>
    <mergeCell ref="W357:W359"/>
    <mergeCell ref="X357:X359"/>
    <mergeCell ref="Y357:Y359"/>
    <mergeCell ref="Z357:Z359"/>
    <mergeCell ref="T357:T359"/>
    <mergeCell ref="A309:B309"/>
    <mergeCell ref="A321:S321"/>
    <mergeCell ref="H287:H288"/>
    <mergeCell ref="I287:I288"/>
    <mergeCell ref="J287:J288"/>
    <mergeCell ref="K287:K288"/>
    <mergeCell ref="L287:L288"/>
    <mergeCell ref="M287:M288"/>
    <mergeCell ref="J326:K326"/>
    <mergeCell ref="L326:M326"/>
    <mergeCell ref="N326:O326"/>
    <mergeCell ref="P326:P327"/>
    <mergeCell ref="Q326:Q327"/>
    <mergeCell ref="A348:B348"/>
    <mergeCell ref="A323:S323"/>
    <mergeCell ref="A325:A327"/>
    <mergeCell ref="B325:B327"/>
    <mergeCell ref="C325:C327"/>
    <mergeCell ref="D325:I325"/>
    <mergeCell ref="J325:O325"/>
    <mergeCell ref="P325:Q325"/>
    <mergeCell ref="D326:E326"/>
    <mergeCell ref="F326:G326"/>
    <mergeCell ref="A284:S284"/>
    <mergeCell ref="A286:A288"/>
    <mergeCell ref="B286:B288"/>
    <mergeCell ref="C286:C288"/>
    <mergeCell ref="D286:O286"/>
    <mergeCell ref="P286:S286"/>
    <mergeCell ref="D287:D288"/>
    <mergeCell ref="E287:E288"/>
    <mergeCell ref="F287:F288"/>
    <mergeCell ref="G287:G288"/>
    <mergeCell ref="N287:N288"/>
    <mergeCell ref="O287:O288"/>
    <mergeCell ref="P287:Q287"/>
    <mergeCell ref="R287:S287"/>
    <mergeCell ref="H256:I256"/>
    <mergeCell ref="J256:K256"/>
    <mergeCell ref="L256:M256"/>
    <mergeCell ref="N256:O256"/>
    <mergeCell ref="A278:B278"/>
    <mergeCell ref="A282:S282"/>
    <mergeCell ref="A255:A257"/>
    <mergeCell ref="B255:B257"/>
    <mergeCell ref="C255:C257"/>
    <mergeCell ref="D255:E255"/>
    <mergeCell ref="F255:G255"/>
    <mergeCell ref="H255:O255"/>
    <mergeCell ref="D256:D257"/>
    <mergeCell ref="E256:E257"/>
    <mergeCell ref="F256:F257"/>
    <mergeCell ref="G256:G257"/>
    <mergeCell ref="A245:B245"/>
    <mergeCell ref="A251:S251"/>
    <mergeCell ref="A253:S253"/>
    <mergeCell ref="F223:G223"/>
    <mergeCell ref="H223:I223"/>
    <mergeCell ref="J223:K223"/>
    <mergeCell ref="L223:M223"/>
    <mergeCell ref="N223:O223"/>
    <mergeCell ref="P223:P224"/>
    <mergeCell ref="A222:A224"/>
    <mergeCell ref="B222:B224"/>
    <mergeCell ref="C222:C224"/>
    <mergeCell ref="D222:I222"/>
    <mergeCell ref="J222:O222"/>
    <mergeCell ref="P222:Q222"/>
    <mergeCell ref="R222:S222"/>
    <mergeCell ref="D223:E223"/>
    <mergeCell ref="Q223:Q224"/>
    <mergeCell ref="R223:R224"/>
    <mergeCell ref="S223:S224"/>
    <mergeCell ref="A214:B214"/>
    <mergeCell ref="G192:G193"/>
    <mergeCell ref="H192:H193"/>
    <mergeCell ref="I192:I193"/>
    <mergeCell ref="J192:J193"/>
    <mergeCell ref="K192:K193"/>
    <mergeCell ref="L192:L193"/>
    <mergeCell ref="A218:S218"/>
    <mergeCell ref="A220:S220"/>
    <mergeCell ref="A188:S188"/>
    <mergeCell ref="A189:S189"/>
    <mergeCell ref="A191:A193"/>
    <mergeCell ref="B191:B193"/>
    <mergeCell ref="C191:C193"/>
    <mergeCell ref="D191:O191"/>
    <mergeCell ref="P191:S191"/>
    <mergeCell ref="D192:D193"/>
    <mergeCell ref="E192:E193"/>
    <mergeCell ref="F192:F193"/>
    <mergeCell ref="M192:M193"/>
    <mergeCell ref="N192:N193"/>
    <mergeCell ref="O192:O193"/>
    <mergeCell ref="P192:Q192"/>
    <mergeCell ref="R192:S192"/>
    <mergeCell ref="H160:I160"/>
    <mergeCell ref="J160:K160"/>
    <mergeCell ref="L160:M160"/>
    <mergeCell ref="N160:O160"/>
    <mergeCell ref="P160:Q160"/>
    <mergeCell ref="A182:B182"/>
    <mergeCell ref="A157:Q157"/>
    <mergeCell ref="A159:A161"/>
    <mergeCell ref="B159:B161"/>
    <mergeCell ref="C159:C161"/>
    <mergeCell ref="D159:F159"/>
    <mergeCell ref="G159:I159"/>
    <mergeCell ref="J159:Q159"/>
    <mergeCell ref="D160:D161"/>
    <mergeCell ref="E160:F160"/>
    <mergeCell ref="G160:G161"/>
    <mergeCell ref="A148:B148"/>
    <mergeCell ref="A155:S155"/>
    <mergeCell ref="J126:J127"/>
    <mergeCell ref="K126:K127"/>
    <mergeCell ref="L126:L127"/>
    <mergeCell ref="M126:M127"/>
    <mergeCell ref="N126:N127"/>
    <mergeCell ref="O126:O127"/>
    <mergeCell ref="D126:D127"/>
    <mergeCell ref="E126:E127"/>
    <mergeCell ref="F126:F127"/>
    <mergeCell ref="G126:G127"/>
    <mergeCell ref="H126:H127"/>
    <mergeCell ref="I126:I127"/>
    <mergeCell ref="A104:B104"/>
    <mergeCell ref="A122:S122"/>
    <mergeCell ref="A123:S123"/>
    <mergeCell ref="A125:A127"/>
    <mergeCell ref="B125:B127"/>
    <mergeCell ref="C125:E125"/>
    <mergeCell ref="F125:Q125"/>
    <mergeCell ref="R125:T125"/>
    <mergeCell ref="C126:C127"/>
    <mergeCell ref="P126:P127"/>
    <mergeCell ref="Q126:Q127"/>
    <mergeCell ref="R126:S126"/>
    <mergeCell ref="A63:B63"/>
    <mergeCell ref="A79:S79"/>
    <mergeCell ref="A80:S80"/>
    <mergeCell ref="A81:A83"/>
    <mergeCell ref="B81:B83"/>
    <mergeCell ref="C81:C83"/>
    <mergeCell ref="D81:O81"/>
    <mergeCell ref="P81:S81"/>
    <mergeCell ref="D82:D83"/>
    <mergeCell ref="R82:S82"/>
    <mergeCell ref="K82:K83"/>
    <mergeCell ref="L82:L83"/>
    <mergeCell ref="M82:M83"/>
    <mergeCell ref="N82:N83"/>
    <mergeCell ref="O82:O83"/>
    <mergeCell ref="P82:Q82"/>
    <mergeCell ref="E82:E83"/>
    <mergeCell ref="F82:F83"/>
    <mergeCell ref="G82:G83"/>
    <mergeCell ref="H82:H83"/>
    <mergeCell ref="I82:I83"/>
    <mergeCell ref="J82:J83"/>
    <mergeCell ref="U41:U42"/>
    <mergeCell ref="T41:T42"/>
    <mergeCell ref="A1:Q1"/>
    <mergeCell ref="A3:A5"/>
    <mergeCell ref="B3:B5"/>
    <mergeCell ref="C3:C5"/>
    <mergeCell ref="D3:H3"/>
    <mergeCell ref="I3:Q3"/>
    <mergeCell ref="D4:D5"/>
    <mergeCell ref="E4:F4"/>
    <mergeCell ref="G4:H4"/>
    <mergeCell ref="I4:K4"/>
    <mergeCell ref="L4:P4"/>
    <mergeCell ref="Q4:Q5"/>
    <mergeCell ref="A26:B26"/>
    <mergeCell ref="A38:S38"/>
    <mergeCell ref="A39:S39"/>
    <mergeCell ref="A41:A42"/>
    <mergeCell ref="B41:B42"/>
    <mergeCell ref="C41:C42"/>
    <mergeCell ref="D41:E41"/>
    <mergeCell ref="F41:Q41"/>
    <mergeCell ref="R41:S41"/>
    <mergeCell ref="R3:R5"/>
  </mergeCells>
  <pageMargins left="0.24" right="0.16" top="0.24" bottom="0.21" header="0.2" footer="0.2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opLeftCell="A10" workbookViewId="0">
      <selection activeCell="U26" sqref="U26"/>
    </sheetView>
  </sheetViews>
  <sheetFormatPr defaultRowHeight="15" x14ac:dyDescent="0.25"/>
  <cols>
    <col min="2" max="2" width="28.5703125" customWidth="1"/>
    <col min="3" max="17" width="9.140625" hidden="1" customWidth="1"/>
    <col min="18" max="18" width="21" customWidth="1"/>
    <col min="19" max="19" width="15.140625" customWidth="1"/>
  </cols>
  <sheetData>
    <row r="1" spans="1:19" ht="18.75" x14ac:dyDescent="0.3">
      <c r="A1" s="87" t="s">
        <v>119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9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s="90" customFormat="1" ht="15" customHeight="1" x14ac:dyDescent="0.25">
      <c r="A3" s="129" t="s">
        <v>0</v>
      </c>
      <c r="B3" s="129" t="s">
        <v>1</v>
      </c>
      <c r="C3" s="129" t="s">
        <v>2</v>
      </c>
      <c r="D3" s="129" t="s">
        <v>3</v>
      </c>
      <c r="E3" s="129"/>
      <c r="F3" s="129"/>
      <c r="G3" s="129"/>
      <c r="H3" s="129"/>
      <c r="I3" s="129" t="s">
        <v>4</v>
      </c>
      <c r="J3" s="129"/>
      <c r="K3" s="129"/>
      <c r="L3" s="129"/>
      <c r="M3" s="129"/>
      <c r="N3" s="129"/>
      <c r="O3" s="129"/>
      <c r="P3" s="129"/>
      <c r="Q3" s="129"/>
      <c r="R3" s="106" t="s">
        <v>133</v>
      </c>
      <c r="S3" s="106" t="s">
        <v>134</v>
      </c>
    </row>
    <row r="4" spans="1:19" s="90" customFormat="1" ht="15" customHeight="1" x14ac:dyDescent="0.25">
      <c r="A4" s="129"/>
      <c r="B4" s="129"/>
      <c r="C4" s="129"/>
      <c r="D4" s="129" t="s">
        <v>5</v>
      </c>
      <c r="E4" s="129" t="s">
        <v>6</v>
      </c>
      <c r="F4" s="129"/>
      <c r="G4" s="129" t="s">
        <v>7</v>
      </c>
      <c r="H4" s="129"/>
      <c r="I4" s="129" t="s">
        <v>8</v>
      </c>
      <c r="J4" s="129"/>
      <c r="K4" s="129"/>
      <c r="L4" s="129" t="s">
        <v>9</v>
      </c>
      <c r="M4" s="129"/>
      <c r="N4" s="129"/>
      <c r="O4" s="129"/>
      <c r="P4" s="129"/>
      <c r="Q4" s="129" t="s">
        <v>10</v>
      </c>
      <c r="R4" s="107"/>
      <c r="S4" s="107"/>
    </row>
    <row r="5" spans="1:19" s="90" customFormat="1" ht="33" customHeight="1" x14ac:dyDescent="0.25">
      <c r="A5" s="129"/>
      <c r="B5" s="129"/>
      <c r="C5" s="129"/>
      <c r="D5" s="129"/>
      <c r="E5" s="91" t="s">
        <v>11</v>
      </c>
      <c r="F5" s="91" t="s">
        <v>12</v>
      </c>
      <c r="G5" s="91" t="s">
        <v>13</v>
      </c>
      <c r="H5" s="91" t="s">
        <v>14</v>
      </c>
      <c r="I5" s="91" t="s">
        <v>5</v>
      </c>
      <c r="J5" s="91" t="s">
        <v>11</v>
      </c>
      <c r="K5" s="91" t="s">
        <v>12</v>
      </c>
      <c r="L5" s="91" t="s">
        <v>5</v>
      </c>
      <c r="M5" s="91" t="s">
        <v>15</v>
      </c>
      <c r="N5" s="91" t="s">
        <v>16</v>
      </c>
      <c r="O5" s="91" t="s">
        <v>13</v>
      </c>
      <c r="P5" s="91" t="s">
        <v>14</v>
      </c>
      <c r="Q5" s="129"/>
      <c r="R5" s="107"/>
      <c r="S5" s="107"/>
    </row>
    <row r="6" spans="1:19" ht="21.75" customHeight="1" x14ac:dyDescent="0.25">
      <c r="A6" s="88">
        <v>1</v>
      </c>
      <c r="B6" s="89" t="s">
        <v>17</v>
      </c>
      <c r="C6" s="89">
        <v>2607</v>
      </c>
      <c r="D6" s="89">
        <v>8758</v>
      </c>
      <c r="E6" s="89">
        <v>4620</v>
      </c>
      <c r="F6" s="89">
        <v>4138</v>
      </c>
      <c r="G6" s="89">
        <v>8758</v>
      </c>
      <c r="H6" s="89">
        <v>0</v>
      </c>
      <c r="I6" s="89">
        <v>245</v>
      </c>
      <c r="J6" s="89">
        <v>130</v>
      </c>
      <c r="K6" s="89">
        <v>115</v>
      </c>
      <c r="L6" s="89">
        <v>7095</v>
      </c>
      <c r="M6" s="89">
        <v>4028</v>
      </c>
      <c r="N6" s="89">
        <v>3067</v>
      </c>
      <c r="O6" s="89">
        <v>7095</v>
      </c>
      <c r="P6" s="89">
        <v>0</v>
      </c>
      <c r="Q6" s="89">
        <v>1663</v>
      </c>
      <c r="R6" s="92">
        <v>13028</v>
      </c>
      <c r="S6" s="92">
        <f t="shared" ref="S6:S26" si="0">L6</f>
        <v>7095</v>
      </c>
    </row>
    <row r="7" spans="1:19" ht="21.75" customHeight="1" x14ac:dyDescent="0.25">
      <c r="A7" s="88">
        <v>2</v>
      </c>
      <c r="B7" s="89" t="s">
        <v>18</v>
      </c>
      <c r="C7" s="89">
        <v>4476</v>
      </c>
      <c r="D7" s="89">
        <v>16244</v>
      </c>
      <c r="E7" s="89">
        <v>8432</v>
      </c>
      <c r="F7" s="89">
        <v>7812</v>
      </c>
      <c r="G7" s="89">
        <v>16244</v>
      </c>
      <c r="H7" s="89">
        <v>0</v>
      </c>
      <c r="I7" s="89">
        <v>545</v>
      </c>
      <c r="J7" s="89">
        <v>312</v>
      </c>
      <c r="K7" s="89">
        <v>233</v>
      </c>
      <c r="L7" s="89">
        <v>13941</v>
      </c>
      <c r="M7" s="89">
        <v>7611</v>
      </c>
      <c r="N7" s="89">
        <v>6330</v>
      </c>
      <c r="O7" s="89">
        <v>13941</v>
      </c>
      <c r="P7" s="89">
        <v>0</v>
      </c>
      <c r="Q7" s="89">
        <v>2303</v>
      </c>
      <c r="R7" s="92">
        <v>22409</v>
      </c>
      <c r="S7" s="92">
        <f t="shared" si="0"/>
        <v>13941</v>
      </c>
    </row>
    <row r="8" spans="1:19" ht="21.75" customHeight="1" x14ac:dyDescent="0.25">
      <c r="A8" s="88">
        <v>3</v>
      </c>
      <c r="B8" s="89" t="s">
        <v>19</v>
      </c>
      <c r="C8" s="89">
        <v>1840</v>
      </c>
      <c r="D8" s="89">
        <v>7348</v>
      </c>
      <c r="E8" s="89">
        <v>3793</v>
      </c>
      <c r="F8" s="89">
        <v>3555</v>
      </c>
      <c r="G8" s="89">
        <v>0</v>
      </c>
      <c r="H8" s="89">
        <v>7348</v>
      </c>
      <c r="I8" s="89">
        <v>63</v>
      </c>
      <c r="J8" s="89">
        <v>29</v>
      </c>
      <c r="K8" s="89">
        <v>34</v>
      </c>
      <c r="L8" s="89">
        <v>6195</v>
      </c>
      <c r="M8" s="89">
        <v>3378</v>
      </c>
      <c r="N8" s="89">
        <v>2817</v>
      </c>
      <c r="O8" s="89">
        <v>0</v>
      </c>
      <c r="P8" s="89">
        <v>6195</v>
      </c>
      <c r="Q8" s="89">
        <v>1153</v>
      </c>
      <c r="R8" s="92">
        <v>9537</v>
      </c>
      <c r="S8" s="92">
        <f t="shared" si="0"/>
        <v>6195</v>
      </c>
    </row>
    <row r="9" spans="1:19" ht="21.75" customHeight="1" x14ac:dyDescent="0.25">
      <c r="A9" s="88">
        <v>4</v>
      </c>
      <c r="B9" s="89" t="s">
        <v>20</v>
      </c>
      <c r="C9" s="89">
        <v>2413</v>
      </c>
      <c r="D9" s="89">
        <v>9304</v>
      </c>
      <c r="E9" s="89">
        <v>4865</v>
      </c>
      <c r="F9" s="89">
        <v>4439</v>
      </c>
      <c r="G9" s="89">
        <v>0</v>
      </c>
      <c r="H9" s="89">
        <v>9304</v>
      </c>
      <c r="I9" s="89">
        <v>192</v>
      </c>
      <c r="J9" s="89">
        <v>113</v>
      </c>
      <c r="K9" s="89">
        <v>79</v>
      </c>
      <c r="L9" s="89">
        <v>7591</v>
      </c>
      <c r="M9" s="89">
        <v>4244</v>
      </c>
      <c r="N9" s="89">
        <v>3347</v>
      </c>
      <c r="O9" s="89">
        <v>0</v>
      </c>
      <c r="P9" s="89">
        <v>7591</v>
      </c>
      <c r="Q9" s="89">
        <v>1713</v>
      </c>
      <c r="R9" s="92">
        <v>11197</v>
      </c>
      <c r="S9" s="92">
        <f t="shared" si="0"/>
        <v>7591</v>
      </c>
    </row>
    <row r="10" spans="1:19" ht="21.75" customHeight="1" x14ac:dyDescent="0.25">
      <c r="A10" s="88">
        <v>5</v>
      </c>
      <c r="B10" s="89" t="s">
        <v>21</v>
      </c>
      <c r="C10" s="89">
        <v>2586</v>
      </c>
      <c r="D10" s="89">
        <v>8697</v>
      </c>
      <c r="E10" s="89">
        <v>4401</v>
      </c>
      <c r="F10" s="89">
        <v>4296</v>
      </c>
      <c r="G10" s="89">
        <v>0</v>
      </c>
      <c r="H10" s="89">
        <v>8697</v>
      </c>
      <c r="I10" s="89">
        <v>407</v>
      </c>
      <c r="J10" s="89">
        <v>205</v>
      </c>
      <c r="K10" s="89">
        <v>202</v>
      </c>
      <c r="L10" s="89">
        <v>7112</v>
      </c>
      <c r="M10" s="89">
        <v>3850</v>
      </c>
      <c r="N10" s="89">
        <v>3262</v>
      </c>
      <c r="O10" s="89">
        <v>0</v>
      </c>
      <c r="P10" s="89">
        <v>7112</v>
      </c>
      <c r="Q10" s="89">
        <v>1585</v>
      </c>
      <c r="R10" s="92">
        <v>11428</v>
      </c>
      <c r="S10" s="92">
        <f t="shared" si="0"/>
        <v>7112</v>
      </c>
    </row>
    <row r="11" spans="1:19" ht="21.75" customHeight="1" x14ac:dyDescent="0.25">
      <c r="A11" s="88">
        <v>6</v>
      </c>
      <c r="B11" s="89" t="s">
        <v>22</v>
      </c>
      <c r="C11" s="89">
        <v>1511</v>
      </c>
      <c r="D11" s="89">
        <v>5419</v>
      </c>
      <c r="E11" s="89">
        <v>2823</v>
      </c>
      <c r="F11" s="89">
        <v>2596</v>
      </c>
      <c r="G11" s="89">
        <v>0</v>
      </c>
      <c r="H11" s="89">
        <v>5419</v>
      </c>
      <c r="I11" s="89">
        <v>94</v>
      </c>
      <c r="J11" s="89">
        <v>54</v>
      </c>
      <c r="K11" s="89">
        <v>40</v>
      </c>
      <c r="L11" s="89">
        <v>4566</v>
      </c>
      <c r="M11" s="89">
        <v>2506</v>
      </c>
      <c r="N11" s="89">
        <v>2060</v>
      </c>
      <c r="O11" s="89">
        <v>0</v>
      </c>
      <c r="P11" s="89">
        <v>4566</v>
      </c>
      <c r="Q11" s="89">
        <v>853</v>
      </c>
      <c r="R11" s="92">
        <v>7672</v>
      </c>
      <c r="S11" s="92">
        <f t="shared" si="0"/>
        <v>4566</v>
      </c>
    </row>
    <row r="12" spans="1:19" ht="21.75" customHeight="1" x14ac:dyDescent="0.25">
      <c r="A12" s="88">
        <v>7</v>
      </c>
      <c r="B12" s="89" t="s">
        <v>23</v>
      </c>
      <c r="C12" s="89">
        <v>1181</v>
      </c>
      <c r="D12" s="89">
        <v>4074</v>
      </c>
      <c r="E12" s="89">
        <v>2049</v>
      </c>
      <c r="F12" s="89">
        <v>2025</v>
      </c>
      <c r="G12" s="89">
        <v>0</v>
      </c>
      <c r="H12" s="89">
        <v>4074</v>
      </c>
      <c r="I12" s="89">
        <v>169</v>
      </c>
      <c r="J12" s="89">
        <v>75</v>
      </c>
      <c r="K12" s="89">
        <v>94</v>
      </c>
      <c r="L12" s="89">
        <v>3245</v>
      </c>
      <c r="M12" s="89">
        <v>1739</v>
      </c>
      <c r="N12" s="89">
        <v>1506</v>
      </c>
      <c r="O12" s="89">
        <v>0</v>
      </c>
      <c r="P12" s="89">
        <v>3245</v>
      </c>
      <c r="Q12" s="89">
        <v>829</v>
      </c>
      <c r="R12" s="92">
        <v>4644</v>
      </c>
      <c r="S12" s="92">
        <f t="shared" si="0"/>
        <v>3245</v>
      </c>
    </row>
    <row r="13" spans="1:19" ht="21.75" customHeight="1" x14ac:dyDescent="0.25">
      <c r="A13" s="88">
        <v>8</v>
      </c>
      <c r="B13" s="89" t="s">
        <v>24</v>
      </c>
      <c r="C13" s="89">
        <v>1352</v>
      </c>
      <c r="D13" s="89">
        <v>4968</v>
      </c>
      <c r="E13" s="89">
        <v>2583</v>
      </c>
      <c r="F13" s="89">
        <v>2385</v>
      </c>
      <c r="G13" s="89">
        <v>0</v>
      </c>
      <c r="H13" s="89">
        <v>4968</v>
      </c>
      <c r="I13" s="89">
        <v>177</v>
      </c>
      <c r="J13" s="89">
        <v>91</v>
      </c>
      <c r="K13" s="89">
        <v>86</v>
      </c>
      <c r="L13" s="89">
        <v>4014</v>
      </c>
      <c r="M13" s="89">
        <v>2254</v>
      </c>
      <c r="N13" s="89">
        <v>1760</v>
      </c>
      <c r="O13" s="89">
        <v>0</v>
      </c>
      <c r="P13" s="89">
        <v>4014</v>
      </c>
      <c r="Q13" s="89">
        <v>954</v>
      </c>
      <c r="R13" s="92">
        <v>5690</v>
      </c>
      <c r="S13" s="92">
        <f t="shared" si="0"/>
        <v>4014</v>
      </c>
    </row>
    <row r="14" spans="1:19" ht="21.75" customHeight="1" x14ac:dyDescent="0.25">
      <c r="A14" s="88">
        <v>9</v>
      </c>
      <c r="B14" s="89" t="s">
        <v>25</v>
      </c>
      <c r="C14" s="89">
        <v>2311</v>
      </c>
      <c r="D14" s="89">
        <v>8616</v>
      </c>
      <c r="E14" s="89">
        <v>4488</v>
      </c>
      <c r="F14" s="89">
        <v>4128</v>
      </c>
      <c r="G14" s="89">
        <v>0</v>
      </c>
      <c r="H14" s="89">
        <v>8616</v>
      </c>
      <c r="I14" s="89">
        <v>399</v>
      </c>
      <c r="J14" s="89">
        <v>198</v>
      </c>
      <c r="K14" s="89">
        <v>201</v>
      </c>
      <c r="L14" s="89">
        <v>6989</v>
      </c>
      <c r="M14" s="89">
        <v>3858</v>
      </c>
      <c r="N14" s="89">
        <v>3131</v>
      </c>
      <c r="O14" s="89">
        <v>0</v>
      </c>
      <c r="P14" s="89">
        <v>6989</v>
      </c>
      <c r="Q14" s="89">
        <v>1627</v>
      </c>
      <c r="R14" s="92">
        <v>11511</v>
      </c>
      <c r="S14" s="92">
        <f t="shared" si="0"/>
        <v>6989</v>
      </c>
    </row>
    <row r="15" spans="1:19" ht="21.75" customHeight="1" x14ac:dyDescent="0.25">
      <c r="A15" s="88">
        <v>10</v>
      </c>
      <c r="B15" s="89" t="s">
        <v>26</v>
      </c>
      <c r="C15" s="89">
        <v>2160</v>
      </c>
      <c r="D15" s="89">
        <v>8399</v>
      </c>
      <c r="E15" s="89">
        <v>4283</v>
      </c>
      <c r="F15" s="89">
        <v>4116</v>
      </c>
      <c r="G15" s="89">
        <v>0</v>
      </c>
      <c r="H15" s="89">
        <v>8399</v>
      </c>
      <c r="I15" s="89">
        <v>244</v>
      </c>
      <c r="J15" s="89">
        <v>144</v>
      </c>
      <c r="K15" s="89">
        <v>100</v>
      </c>
      <c r="L15" s="89">
        <v>6848</v>
      </c>
      <c r="M15" s="89">
        <v>3711</v>
      </c>
      <c r="N15" s="89">
        <v>3137</v>
      </c>
      <c r="O15" s="89">
        <v>0</v>
      </c>
      <c r="P15" s="89">
        <v>6848</v>
      </c>
      <c r="Q15" s="89">
        <v>1551</v>
      </c>
      <c r="R15" s="92">
        <v>10015</v>
      </c>
      <c r="S15" s="92">
        <f t="shared" si="0"/>
        <v>6848</v>
      </c>
    </row>
    <row r="16" spans="1:19" ht="21.75" customHeight="1" x14ac:dyDescent="0.25">
      <c r="A16" s="88">
        <v>11</v>
      </c>
      <c r="B16" s="89" t="s">
        <v>27</v>
      </c>
      <c r="C16" s="89">
        <v>1044</v>
      </c>
      <c r="D16" s="89">
        <v>3598</v>
      </c>
      <c r="E16" s="89">
        <v>1795</v>
      </c>
      <c r="F16" s="89">
        <v>1803</v>
      </c>
      <c r="G16" s="89">
        <v>0</v>
      </c>
      <c r="H16" s="89">
        <v>3598</v>
      </c>
      <c r="I16" s="89">
        <v>91</v>
      </c>
      <c r="J16" s="89">
        <v>48</v>
      </c>
      <c r="K16" s="89">
        <v>43</v>
      </c>
      <c r="L16" s="89">
        <v>2859</v>
      </c>
      <c r="M16" s="89">
        <v>1540</v>
      </c>
      <c r="N16" s="89">
        <v>1319</v>
      </c>
      <c r="O16" s="89">
        <v>0</v>
      </c>
      <c r="P16" s="89">
        <v>2859</v>
      </c>
      <c r="Q16" s="89">
        <v>739</v>
      </c>
      <c r="R16" s="92">
        <v>4255</v>
      </c>
      <c r="S16" s="92">
        <f t="shared" si="0"/>
        <v>2859</v>
      </c>
    </row>
    <row r="17" spans="1:19" ht="21.75" customHeight="1" x14ac:dyDescent="0.25">
      <c r="A17" s="88">
        <v>12</v>
      </c>
      <c r="B17" s="89" t="s">
        <v>28</v>
      </c>
      <c r="C17" s="89">
        <v>1764</v>
      </c>
      <c r="D17" s="89">
        <v>6200</v>
      </c>
      <c r="E17" s="89">
        <v>3246</v>
      </c>
      <c r="F17" s="89">
        <v>2954</v>
      </c>
      <c r="G17" s="89">
        <v>0</v>
      </c>
      <c r="H17" s="89">
        <v>6200</v>
      </c>
      <c r="I17" s="89">
        <v>154</v>
      </c>
      <c r="J17" s="89">
        <v>85</v>
      </c>
      <c r="K17" s="89">
        <v>69</v>
      </c>
      <c r="L17" s="89">
        <v>5254</v>
      </c>
      <c r="M17" s="89">
        <v>2880</v>
      </c>
      <c r="N17" s="89">
        <v>2374</v>
      </c>
      <c r="O17" s="89">
        <v>0</v>
      </c>
      <c r="P17" s="89">
        <v>5254</v>
      </c>
      <c r="Q17" s="89">
        <v>946</v>
      </c>
      <c r="R17" s="92">
        <v>8248</v>
      </c>
      <c r="S17" s="92">
        <f t="shared" si="0"/>
        <v>5254</v>
      </c>
    </row>
    <row r="18" spans="1:19" ht="21.75" customHeight="1" x14ac:dyDescent="0.25">
      <c r="A18" s="88">
        <v>13</v>
      </c>
      <c r="B18" s="89" t="s">
        <v>29</v>
      </c>
      <c r="C18" s="89">
        <v>3360</v>
      </c>
      <c r="D18" s="89">
        <v>10783</v>
      </c>
      <c r="E18" s="89">
        <v>5382</v>
      </c>
      <c r="F18" s="89">
        <v>5401</v>
      </c>
      <c r="G18" s="89">
        <v>0</v>
      </c>
      <c r="H18" s="89">
        <v>10783</v>
      </c>
      <c r="I18" s="89">
        <v>181</v>
      </c>
      <c r="J18" s="89">
        <v>98</v>
      </c>
      <c r="K18" s="89">
        <v>83</v>
      </c>
      <c r="L18" s="89">
        <v>8583</v>
      </c>
      <c r="M18" s="89">
        <v>4613</v>
      </c>
      <c r="N18" s="89">
        <v>3970</v>
      </c>
      <c r="O18" s="89">
        <v>0</v>
      </c>
      <c r="P18" s="89">
        <v>8583</v>
      </c>
      <c r="Q18" s="89">
        <v>2200</v>
      </c>
      <c r="R18" s="92">
        <v>16210</v>
      </c>
      <c r="S18" s="92">
        <f t="shared" si="0"/>
        <v>8583</v>
      </c>
    </row>
    <row r="19" spans="1:19" ht="21.75" customHeight="1" x14ac:dyDescent="0.25">
      <c r="A19" s="88">
        <v>14</v>
      </c>
      <c r="B19" s="89" t="s">
        <v>30</v>
      </c>
      <c r="C19" s="89">
        <v>2030</v>
      </c>
      <c r="D19" s="89">
        <v>6836</v>
      </c>
      <c r="E19" s="89">
        <v>3551</v>
      </c>
      <c r="F19" s="89">
        <v>3285</v>
      </c>
      <c r="G19" s="89">
        <v>0</v>
      </c>
      <c r="H19" s="89">
        <v>6836</v>
      </c>
      <c r="I19" s="89">
        <v>198</v>
      </c>
      <c r="J19" s="89">
        <v>96</v>
      </c>
      <c r="K19" s="89">
        <v>102</v>
      </c>
      <c r="L19" s="89">
        <v>5592</v>
      </c>
      <c r="M19" s="89">
        <v>3154</v>
      </c>
      <c r="N19" s="89">
        <v>2438</v>
      </c>
      <c r="O19" s="89">
        <v>0</v>
      </c>
      <c r="P19" s="89">
        <v>5592</v>
      </c>
      <c r="Q19" s="89">
        <v>1244</v>
      </c>
      <c r="R19" s="92">
        <v>8458</v>
      </c>
      <c r="S19" s="92">
        <f t="shared" si="0"/>
        <v>5592</v>
      </c>
    </row>
    <row r="20" spans="1:19" ht="21.75" customHeight="1" x14ac:dyDescent="0.25">
      <c r="A20" s="88">
        <v>15</v>
      </c>
      <c r="B20" s="89" t="s">
        <v>31</v>
      </c>
      <c r="C20" s="89">
        <v>1857</v>
      </c>
      <c r="D20" s="89">
        <v>5697</v>
      </c>
      <c r="E20" s="89">
        <v>2920</v>
      </c>
      <c r="F20" s="89">
        <v>2777</v>
      </c>
      <c r="G20" s="89">
        <v>0</v>
      </c>
      <c r="H20" s="89">
        <v>5697</v>
      </c>
      <c r="I20" s="89">
        <v>63</v>
      </c>
      <c r="J20" s="89">
        <v>36</v>
      </c>
      <c r="K20" s="89">
        <v>27</v>
      </c>
      <c r="L20" s="89">
        <v>4689</v>
      </c>
      <c r="M20" s="89">
        <v>2557</v>
      </c>
      <c r="N20" s="89">
        <v>2132</v>
      </c>
      <c r="O20" s="89">
        <v>0</v>
      </c>
      <c r="P20" s="89">
        <v>4689</v>
      </c>
      <c r="Q20" s="89">
        <v>1008</v>
      </c>
      <c r="R20" s="92">
        <v>7714</v>
      </c>
      <c r="S20" s="92">
        <f t="shared" si="0"/>
        <v>4689</v>
      </c>
    </row>
    <row r="21" spans="1:19" ht="21.75" customHeight="1" x14ac:dyDescent="0.25">
      <c r="A21" s="88">
        <v>16</v>
      </c>
      <c r="B21" s="89" t="s">
        <v>32</v>
      </c>
      <c r="C21" s="89">
        <v>1734</v>
      </c>
      <c r="D21" s="89">
        <v>6942</v>
      </c>
      <c r="E21" s="89">
        <v>3563</v>
      </c>
      <c r="F21" s="89">
        <v>3379</v>
      </c>
      <c r="G21" s="89">
        <v>0</v>
      </c>
      <c r="H21" s="89">
        <v>6942</v>
      </c>
      <c r="I21" s="89">
        <v>97</v>
      </c>
      <c r="J21" s="89">
        <v>49</v>
      </c>
      <c r="K21" s="89">
        <v>48</v>
      </c>
      <c r="L21" s="89">
        <v>5696</v>
      </c>
      <c r="M21" s="89">
        <v>3074</v>
      </c>
      <c r="N21" s="89">
        <v>2622</v>
      </c>
      <c r="O21" s="89">
        <v>0</v>
      </c>
      <c r="P21" s="89">
        <v>5696</v>
      </c>
      <c r="Q21" s="89">
        <v>1246</v>
      </c>
      <c r="R21" s="92">
        <v>9622</v>
      </c>
      <c r="S21" s="92">
        <f t="shared" si="0"/>
        <v>5696</v>
      </c>
    </row>
    <row r="22" spans="1:19" ht="21.75" customHeight="1" x14ac:dyDescent="0.25">
      <c r="A22" s="88">
        <v>17</v>
      </c>
      <c r="B22" s="89" t="s">
        <v>33</v>
      </c>
      <c r="C22" s="89">
        <v>1054</v>
      </c>
      <c r="D22" s="89">
        <v>3758</v>
      </c>
      <c r="E22" s="89">
        <v>1934</v>
      </c>
      <c r="F22" s="89">
        <v>1824</v>
      </c>
      <c r="G22" s="89">
        <v>0</v>
      </c>
      <c r="H22" s="89">
        <v>3758</v>
      </c>
      <c r="I22" s="89">
        <v>123</v>
      </c>
      <c r="J22" s="89">
        <v>70</v>
      </c>
      <c r="K22" s="89">
        <v>53</v>
      </c>
      <c r="L22" s="89">
        <v>3081</v>
      </c>
      <c r="M22" s="89">
        <v>1715</v>
      </c>
      <c r="N22" s="89">
        <v>1366</v>
      </c>
      <c r="O22" s="89">
        <v>0</v>
      </c>
      <c r="P22" s="89">
        <v>3081</v>
      </c>
      <c r="Q22" s="89">
        <v>677</v>
      </c>
      <c r="R22" s="92">
        <v>3510</v>
      </c>
      <c r="S22" s="92">
        <f t="shared" si="0"/>
        <v>3081</v>
      </c>
    </row>
    <row r="23" spans="1:19" ht="21.75" customHeight="1" x14ac:dyDescent="0.25">
      <c r="A23" s="88">
        <v>18</v>
      </c>
      <c r="B23" s="89" t="s">
        <v>34</v>
      </c>
      <c r="C23" s="89">
        <v>1368</v>
      </c>
      <c r="D23" s="89">
        <v>5039</v>
      </c>
      <c r="E23" s="89">
        <v>2573</v>
      </c>
      <c r="F23" s="89">
        <v>2466</v>
      </c>
      <c r="G23" s="89">
        <v>0</v>
      </c>
      <c r="H23" s="89">
        <v>5039</v>
      </c>
      <c r="I23" s="89">
        <v>193</v>
      </c>
      <c r="J23" s="89">
        <v>103</v>
      </c>
      <c r="K23" s="89">
        <v>90</v>
      </c>
      <c r="L23" s="89">
        <v>4135</v>
      </c>
      <c r="M23" s="89">
        <v>2240</v>
      </c>
      <c r="N23" s="89">
        <v>1895</v>
      </c>
      <c r="O23" s="89">
        <v>0</v>
      </c>
      <c r="P23" s="89">
        <v>4135</v>
      </c>
      <c r="Q23" s="89">
        <v>904</v>
      </c>
      <c r="R23" s="92">
        <v>5614</v>
      </c>
      <c r="S23" s="92">
        <f t="shared" si="0"/>
        <v>4135</v>
      </c>
    </row>
    <row r="24" spans="1:19" ht="21.75" customHeight="1" x14ac:dyDescent="0.25">
      <c r="A24" s="88">
        <v>19</v>
      </c>
      <c r="B24" s="89" t="s">
        <v>35</v>
      </c>
      <c r="C24" s="89">
        <v>2254</v>
      </c>
      <c r="D24" s="89">
        <v>7673</v>
      </c>
      <c r="E24" s="89">
        <v>4165</v>
      </c>
      <c r="F24" s="89">
        <v>3508</v>
      </c>
      <c r="G24" s="89">
        <v>0</v>
      </c>
      <c r="H24" s="89">
        <v>7673</v>
      </c>
      <c r="I24" s="89">
        <v>314</v>
      </c>
      <c r="J24" s="89">
        <v>153</v>
      </c>
      <c r="K24" s="89">
        <v>161</v>
      </c>
      <c r="L24" s="89">
        <v>6464</v>
      </c>
      <c r="M24" s="89">
        <v>3736</v>
      </c>
      <c r="N24" s="89">
        <v>2728</v>
      </c>
      <c r="O24" s="89">
        <v>0</v>
      </c>
      <c r="P24" s="89">
        <v>6464</v>
      </c>
      <c r="Q24" s="89">
        <v>1209</v>
      </c>
      <c r="R24" s="92">
        <v>10823</v>
      </c>
      <c r="S24" s="92">
        <f t="shared" si="0"/>
        <v>6464</v>
      </c>
    </row>
    <row r="25" spans="1:19" ht="21.75" customHeight="1" x14ac:dyDescent="0.25">
      <c r="A25" s="88">
        <v>20</v>
      </c>
      <c r="B25" s="89" t="s">
        <v>36</v>
      </c>
      <c r="C25" s="89">
        <v>1452</v>
      </c>
      <c r="D25" s="89">
        <v>5397</v>
      </c>
      <c r="E25" s="89">
        <v>2836</v>
      </c>
      <c r="F25" s="89">
        <v>2561</v>
      </c>
      <c r="G25" s="89">
        <v>0</v>
      </c>
      <c r="H25" s="89">
        <v>5397</v>
      </c>
      <c r="I25" s="89">
        <v>63</v>
      </c>
      <c r="J25" s="89">
        <v>32</v>
      </c>
      <c r="K25" s="89">
        <v>31</v>
      </c>
      <c r="L25" s="89">
        <v>4072</v>
      </c>
      <c r="M25" s="89">
        <v>2361</v>
      </c>
      <c r="N25" s="89">
        <v>1711</v>
      </c>
      <c r="O25" s="89">
        <v>0</v>
      </c>
      <c r="P25" s="89">
        <v>4072</v>
      </c>
      <c r="Q25" s="89">
        <v>1325</v>
      </c>
      <c r="R25" s="92">
        <v>5262</v>
      </c>
      <c r="S25" s="92">
        <f t="shared" si="0"/>
        <v>4072</v>
      </c>
    </row>
    <row r="26" spans="1:19" ht="21.75" customHeight="1" x14ac:dyDescent="0.25">
      <c r="A26" s="104" t="s">
        <v>37</v>
      </c>
      <c r="B26" s="104"/>
      <c r="C26" s="11">
        <v>40354</v>
      </c>
      <c r="D26" s="11">
        <v>143750</v>
      </c>
      <c r="E26" s="11">
        <v>74302</v>
      </c>
      <c r="F26" s="11">
        <v>69448</v>
      </c>
      <c r="G26" s="11">
        <v>25002</v>
      </c>
      <c r="H26" s="11">
        <v>118748</v>
      </c>
      <c r="I26" s="85">
        <v>4012</v>
      </c>
      <c r="J26" s="11">
        <v>2121</v>
      </c>
      <c r="K26" s="11">
        <v>1891</v>
      </c>
      <c r="L26" s="85">
        <v>118021</v>
      </c>
      <c r="M26" s="11">
        <v>65049</v>
      </c>
      <c r="N26" s="11">
        <v>52972</v>
      </c>
      <c r="O26" s="11">
        <v>21036</v>
      </c>
      <c r="P26" s="11">
        <v>96985</v>
      </c>
      <c r="Q26" s="85">
        <v>25729</v>
      </c>
      <c r="R26" s="92">
        <f>SUM(R6:R25)</f>
        <v>186847</v>
      </c>
      <c r="S26" s="92">
        <f t="shared" si="0"/>
        <v>118021</v>
      </c>
    </row>
  </sheetData>
  <mergeCells count="14">
    <mergeCell ref="A26:B26"/>
    <mergeCell ref="Q4:Q5"/>
    <mergeCell ref="L4:P4"/>
    <mergeCell ref="I4:K4"/>
    <mergeCell ref="G4:H4"/>
    <mergeCell ref="E4:F4"/>
    <mergeCell ref="D4:D5"/>
    <mergeCell ref="R3:R5"/>
    <mergeCell ref="S3:S5"/>
    <mergeCell ref="A3:A5"/>
    <mergeCell ref="B3:B5"/>
    <mergeCell ref="C3:C5"/>
    <mergeCell ref="D3:H3"/>
    <mergeCell ref="I3:Q3"/>
  </mergeCells>
  <pageMargins left="0.82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L28"/>
  <sheetViews>
    <sheetView workbookViewId="0">
      <selection activeCell="O7" sqref="O7"/>
    </sheetView>
  </sheetViews>
  <sheetFormatPr defaultRowHeight="16.5" x14ac:dyDescent="0.25"/>
  <cols>
    <col min="1" max="1" width="4" style="62" bestFit="1" customWidth="1"/>
    <col min="2" max="2" width="13.28515625" style="63" customWidth="1"/>
    <col min="3" max="3" width="12.140625" style="63" customWidth="1"/>
    <col min="4" max="4" width="9.42578125" style="63" bestFit="1" customWidth="1"/>
    <col min="5" max="5" width="8.7109375" style="63" bestFit="1" customWidth="1"/>
    <col min="6" max="6" width="8.140625" style="63" customWidth="1"/>
    <col min="7" max="7" width="6.42578125" style="63" customWidth="1"/>
    <col min="8" max="8" width="8.7109375" style="63" bestFit="1" customWidth="1"/>
    <col min="9" max="9" width="6.42578125" style="63" bestFit="1" customWidth="1"/>
    <col min="10" max="10" width="8.7109375" style="63" bestFit="1" customWidth="1"/>
    <col min="11" max="11" width="11.28515625" style="63" bestFit="1" customWidth="1"/>
    <col min="12" max="12" width="8.7109375" style="63" bestFit="1" customWidth="1"/>
    <col min="13" max="254" width="9.140625" style="63"/>
    <col min="255" max="255" width="4" style="63" bestFit="1" customWidth="1"/>
    <col min="256" max="256" width="19.7109375" style="63" customWidth="1"/>
    <col min="257" max="258" width="12.140625" style="63" customWidth="1"/>
    <col min="259" max="259" width="12.7109375" style="63" customWidth="1"/>
    <col min="260" max="260" width="16.5703125" style="63" customWidth="1"/>
    <col min="261" max="261" width="10.140625" style="63" customWidth="1"/>
    <col min="262" max="262" width="8.7109375" style="63" bestFit="1" customWidth="1"/>
    <col min="263" max="263" width="6.42578125" style="63" bestFit="1" customWidth="1"/>
    <col min="264" max="264" width="5.140625" style="63" bestFit="1" customWidth="1"/>
    <col min="265" max="265" width="8.7109375" style="63" bestFit="1" customWidth="1"/>
    <col min="266" max="266" width="11.28515625" style="63" bestFit="1" customWidth="1"/>
    <col min="267" max="267" width="8.7109375" style="63" bestFit="1" customWidth="1"/>
    <col min="268" max="268" width="6.42578125" style="63" bestFit="1" customWidth="1"/>
    <col min="269" max="510" width="9.140625" style="63"/>
    <col min="511" max="511" width="4" style="63" bestFit="1" customWidth="1"/>
    <col min="512" max="512" width="19.7109375" style="63" customWidth="1"/>
    <col min="513" max="514" width="12.140625" style="63" customWidth="1"/>
    <col min="515" max="515" width="12.7109375" style="63" customWidth="1"/>
    <col min="516" max="516" width="16.5703125" style="63" customWidth="1"/>
    <col min="517" max="517" width="10.140625" style="63" customWidth="1"/>
    <col min="518" max="518" width="8.7109375" style="63" bestFit="1" customWidth="1"/>
    <col min="519" max="519" width="6.42578125" style="63" bestFit="1" customWidth="1"/>
    <col min="520" max="520" width="5.140625" style="63" bestFit="1" customWidth="1"/>
    <col min="521" max="521" width="8.7109375" style="63" bestFit="1" customWidth="1"/>
    <col min="522" max="522" width="11.28515625" style="63" bestFit="1" customWidth="1"/>
    <col min="523" max="523" width="8.7109375" style="63" bestFit="1" customWidth="1"/>
    <col min="524" max="524" width="6.42578125" style="63" bestFit="1" customWidth="1"/>
    <col min="525" max="766" width="9.140625" style="63"/>
    <col min="767" max="767" width="4" style="63" bestFit="1" customWidth="1"/>
    <col min="768" max="768" width="19.7109375" style="63" customWidth="1"/>
    <col min="769" max="770" width="12.140625" style="63" customWidth="1"/>
    <col min="771" max="771" width="12.7109375" style="63" customWidth="1"/>
    <col min="772" max="772" width="16.5703125" style="63" customWidth="1"/>
    <col min="773" max="773" width="10.140625" style="63" customWidth="1"/>
    <col min="774" max="774" width="8.7109375" style="63" bestFit="1" customWidth="1"/>
    <col min="775" max="775" width="6.42578125" style="63" bestFit="1" customWidth="1"/>
    <col min="776" max="776" width="5.140625" style="63" bestFit="1" customWidth="1"/>
    <col min="777" max="777" width="8.7109375" style="63" bestFit="1" customWidth="1"/>
    <col min="778" max="778" width="11.28515625" style="63" bestFit="1" customWidth="1"/>
    <col min="779" max="779" width="8.7109375" style="63" bestFit="1" customWidth="1"/>
    <col min="780" max="780" width="6.42578125" style="63" bestFit="1" customWidth="1"/>
    <col min="781" max="1022" width="9.140625" style="63"/>
    <col min="1023" max="1023" width="4" style="63" bestFit="1" customWidth="1"/>
    <col min="1024" max="1024" width="19.7109375" style="63" customWidth="1"/>
    <col min="1025" max="1026" width="12.140625" style="63" customWidth="1"/>
    <col min="1027" max="1027" width="12.7109375" style="63" customWidth="1"/>
    <col min="1028" max="1028" width="16.5703125" style="63" customWidth="1"/>
    <col min="1029" max="1029" width="10.140625" style="63" customWidth="1"/>
    <col min="1030" max="1030" width="8.7109375" style="63" bestFit="1" customWidth="1"/>
    <col min="1031" max="1031" width="6.42578125" style="63" bestFit="1" customWidth="1"/>
    <col min="1032" max="1032" width="5.140625" style="63" bestFit="1" customWidth="1"/>
    <col min="1033" max="1033" width="8.7109375" style="63" bestFit="1" customWidth="1"/>
    <col min="1034" max="1034" width="11.28515625" style="63" bestFit="1" customWidth="1"/>
    <col min="1035" max="1035" width="8.7109375" style="63" bestFit="1" customWidth="1"/>
    <col min="1036" max="1036" width="6.42578125" style="63" bestFit="1" customWidth="1"/>
    <col min="1037" max="1278" width="9.140625" style="63"/>
    <col min="1279" max="1279" width="4" style="63" bestFit="1" customWidth="1"/>
    <col min="1280" max="1280" width="19.7109375" style="63" customWidth="1"/>
    <col min="1281" max="1282" width="12.140625" style="63" customWidth="1"/>
    <col min="1283" max="1283" width="12.7109375" style="63" customWidth="1"/>
    <col min="1284" max="1284" width="16.5703125" style="63" customWidth="1"/>
    <col min="1285" max="1285" width="10.140625" style="63" customWidth="1"/>
    <col min="1286" max="1286" width="8.7109375" style="63" bestFit="1" customWidth="1"/>
    <col min="1287" max="1287" width="6.42578125" style="63" bestFit="1" customWidth="1"/>
    <col min="1288" max="1288" width="5.140625" style="63" bestFit="1" customWidth="1"/>
    <col min="1289" max="1289" width="8.7109375" style="63" bestFit="1" customWidth="1"/>
    <col min="1290" max="1290" width="11.28515625" style="63" bestFit="1" customWidth="1"/>
    <col min="1291" max="1291" width="8.7109375" style="63" bestFit="1" customWidth="1"/>
    <col min="1292" max="1292" width="6.42578125" style="63" bestFit="1" customWidth="1"/>
    <col min="1293" max="1534" width="9.140625" style="63"/>
    <col min="1535" max="1535" width="4" style="63" bestFit="1" customWidth="1"/>
    <col min="1536" max="1536" width="19.7109375" style="63" customWidth="1"/>
    <col min="1537" max="1538" width="12.140625" style="63" customWidth="1"/>
    <col min="1539" max="1539" width="12.7109375" style="63" customWidth="1"/>
    <col min="1540" max="1540" width="16.5703125" style="63" customWidth="1"/>
    <col min="1541" max="1541" width="10.140625" style="63" customWidth="1"/>
    <col min="1542" max="1542" width="8.7109375" style="63" bestFit="1" customWidth="1"/>
    <col min="1543" max="1543" width="6.42578125" style="63" bestFit="1" customWidth="1"/>
    <col min="1544" max="1544" width="5.140625" style="63" bestFit="1" customWidth="1"/>
    <col min="1545" max="1545" width="8.7109375" style="63" bestFit="1" customWidth="1"/>
    <col min="1546" max="1546" width="11.28515625" style="63" bestFit="1" customWidth="1"/>
    <col min="1547" max="1547" width="8.7109375" style="63" bestFit="1" customWidth="1"/>
    <col min="1548" max="1548" width="6.42578125" style="63" bestFit="1" customWidth="1"/>
    <col min="1549" max="1790" width="9.140625" style="63"/>
    <col min="1791" max="1791" width="4" style="63" bestFit="1" customWidth="1"/>
    <col min="1792" max="1792" width="19.7109375" style="63" customWidth="1"/>
    <col min="1793" max="1794" width="12.140625" style="63" customWidth="1"/>
    <col min="1795" max="1795" width="12.7109375" style="63" customWidth="1"/>
    <col min="1796" max="1796" width="16.5703125" style="63" customWidth="1"/>
    <col min="1797" max="1797" width="10.140625" style="63" customWidth="1"/>
    <col min="1798" max="1798" width="8.7109375" style="63" bestFit="1" customWidth="1"/>
    <col min="1799" max="1799" width="6.42578125" style="63" bestFit="1" customWidth="1"/>
    <col min="1800" max="1800" width="5.140625" style="63" bestFit="1" customWidth="1"/>
    <col min="1801" max="1801" width="8.7109375" style="63" bestFit="1" customWidth="1"/>
    <col min="1802" max="1802" width="11.28515625" style="63" bestFit="1" customWidth="1"/>
    <col min="1803" max="1803" width="8.7109375" style="63" bestFit="1" customWidth="1"/>
    <col min="1804" max="1804" width="6.42578125" style="63" bestFit="1" customWidth="1"/>
    <col min="1805" max="2046" width="9.140625" style="63"/>
    <col min="2047" max="2047" width="4" style="63" bestFit="1" customWidth="1"/>
    <col min="2048" max="2048" width="19.7109375" style="63" customWidth="1"/>
    <col min="2049" max="2050" width="12.140625" style="63" customWidth="1"/>
    <col min="2051" max="2051" width="12.7109375" style="63" customWidth="1"/>
    <col min="2052" max="2052" width="16.5703125" style="63" customWidth="1"/>
    <col min="2053" max="2053" width="10.140625" style="63" customWidth="1"/>
    <col min="2054" max="2054" width="8.7109375" style="63" bestFit="1" customWidth="1"/>
    <col min="2055" max="2055" width="6.42578125" style="63" bestFit="1" customWidth="1"/>
    <col min="2056" max="2056" width="5.140625" style="63" bestFit="1" customWidth="1"/>
    <col min="2057" max="2057" width="8.7109375" style="63" bestFit="1" customWidth="1"/>
    <col min="2058" max="2058" width="11.28515625" style="63" bestFit="1" customWidth="1"/>
    <col min="2059" max="2059" width="8.7109375" style="63" bestFit="1" customWidth="1"/>
    <col min="2060" max="2060" width="6.42578125" style="63" bestFit="1" customWidth="1"/>
    <col min="2061" max="2302" width="9.140625" style="63"/>
    <col min="2303" max="2303" width="4" style="63" bestFit="1" customWidth="1"/>
    <col min="2304" max="2304" width="19.7109375" style="63" customWidth="1"/>
    <col min="2305" max="2306" width="12.140625" style="63" customWidth="1"/>
    <col min="2307" max="2307" width="12.7109375" style="63" customWidth="1"/>
    <col min="2308" max="2308" width="16.5703125" style="63" customWidth="1"/>
    <col min="2309" max="2309" width="10.140625" style="63" customWidth="1"/>
    <col min="2310" max="2310" width="8.7109375" style="63" bestFit="1" customWidth="1"/>
    <col min="2311" max="2311" width="6.42578125" style="63" bestFit="1" customWidth="1"/>
    <col min="2312" max="2312" width="5.140625" style="63" bestFit="1" customWidth="1"/>
    <col min="2313" max="2313" width="8.7109375" style="63" bestFit="1" customWidth="1"/>
    <col min="2314" max="2314" width="11.28515625" style="63" bestFit="1" customWidth="1"/>
    <col min="2315" max="2315" width="8.7109375" style="63" bestFit="1" customWidth="1"/>
    <col min="2316" max="2316" width="6.42578125" style="63" bestFit="1" customWidth="1"/>
    <col min="2317" max="2558" width="9.140625" style="63"/>
    <col min="2559" max="2559" width="4" style="63" bestFit="1" customWidth="1"/>
    <col min="2560" max="2560" width="19.7109375" style="63" customWidth="1"/>
    <col min="2561" max="2562" width="12.140625" style="63" customWidth="1"/>
    <col min="2563" max="2563" width="12.7109375" style="63" customWidth="1"/>
    <col min="2564" max="2564" width="16.5703125" style="63" customWidth="1"/>
    <col min="2565" max="2565" width="10.140625" style="63" customWidth="1"/>
    <col min="2566" max="2566" width="8.7109375" style="63" bestFit="1" customWidth="1"/>
    <col min="2567" max="2567" width="6.42578125" style="63" bestFit="1" customWidth="1"/>
    <col min="2568" max="2568" width="5.140625" style="63" bestFit="1" customWidth="1"/>
    <col min="2569" max="2569" width="8.7109375" style="63" bestFit="1" customWidth="1"/>
    <col min="2570" max="2570" width="11.28515625" style="63" bestFit="1" customWidth="1"/>
    <col min="2571" max="2571" width="8.7109375" style="63" bestFit="1" customWidth="1"/>
    <col min="2572" max="2572" width="6.42578125" style="63" bestFit="1" customWidth="1"/>
    <col min="2573" max="2814" width="9.140625" style="63"/>
    <col min="2815" max="2815" width="4" style="63" bestFit="1" customWidth="1"/>
    <col min="2816" max="2816" width="19.7109375" style="63" customWidth="1"/>
    <col min="2817" max="2818" width="12.140625" style="63" customWidth="1"/>
    <col min="2819" max="2819" width="12.7109375" style="63" customWidth="1"/>
    <col min="2820" max="2820" width="16.5703125" style="63" customWidth="1"/>
    <col min="2821" max="2821" width="10.140625" style="63" customWidth="1"/>
    <col min="2822" max="2822" width="8.7109375" style="63" bestFit="1" customWidth="1"/>
    <col min="2823" max="2823" width="6.42578125" style="63" bestFit="1" customWidth="1"/>
    <col min="2824" max="2824" width="5.140625" style="63" bestFit="1" customWidth="1"/>
    <col min="2825" max="2825" width="8.7109375" style="63" bestFit="1" customWidth="1"/>
    <col min="2826" max="2826" width="11.28515625" style="63" bestFit="1" customWidth="1"/>
    <col min="2827" max="2827" width="8.7109375" style="63" bestFit="1" customWidth="1"/>
    <col min="2828" max="2828" width="6.42578125" style="63" bestFit="1" customWidth="1"/>
    <col min="2829" max="3070" width="9.140625" style="63"/>
    <col min="3071" max="3071" width="4" style="63" bestFit="1" customWidth="1"/>
    <col min="3072" max="3072" width="19.7109375" style="63" customWidth="1"/>
    <col min="3073" max="3074" width="12.140625" style="63" customWidth="1"/>
    <col min="3075" max="3075" width="12.7109375" style="63" customWidth="1"/>
    <col min="3076" max="3076" width="16.5703125" style="63" customWidth="1"/>
    <col min="3077" max="3077" width="10.140625" style="63" customWidth="1"/>
    <col min="3078" max="3078" width="8.7109375" style="63" bestFit="1" customWidth="1"/>
    <col min="3079" max="3079" width="6.42578125" style="63" bestFit="1" customWidth="1"/>
    <col min="3080" max="3080" width="5.140625" style="63" bestFit="1" customWidth="1"/>
    <col min="3081" max="3081" width="8.7109375" style="63" bestFit="1" customWidth="1"/>
    <col min="3082" max="3082" width="11.28515625" style="63" bestFit="1" customWidth="1"/>
    <col min="3083" max="3083" width="8.7109375" style="63" bestFit="1" customWidth="1"/>
    <col min="3084" max="3084" width="6.42578125" style="63" bestFit="1" customWidth="1"/>
    <col min="3085" max="3326" width="9.140625" style="63"/>
    <col min="3327" max="3327" width="4" style="63" bestFit="1" customWidth="1"/>
    <col min="3328" max="3328" width="19.7109375" style="63" customWidth="1"/>
    <col min="3329" max="3330" width="12.140625" style="63" customWidth="1"/>
    <col min="3331" max="3331" width="12.7109375" style="63" customWidth="1"/>
    <col min="3332" max="3332" width="16.5703125" style="63" customWidth="1"/>
    <col min="3333" max="3333" width="10.140625" style="63" customWidth="1"/>
    <col min="3334" max="3334" width="8.7109375" style="63" bestFit="1" customWidth="1"/>
    <col min="3335" max="3335" width="6.42578125" style="63" bestFit="1" customWidth="1"/>
    <col min="3336" max="3336" width="5.140625" style="63" bestFit="1" customWidth="1"/>
    <col min="3337" max="3337" width="8.7109375" style="63" bestFit="1" customWidth="1"/>
    <col min="3338" max="3338" width="11.28515625" style="63" bestFit="1" customWidth="1"/>
    <col min="3339" max="3339" width="8.7109375" style="63" bestFit="1" customWidth="1"/>
    <col min="3340" max="3340" width="6.42578125" style="63" bestFit="1" customWidth="1"/>
    <col min="3341" max="3582" width="9.140625" style="63"/>
    <col min="3583" max="3583" width="4" style="63" bestFit="1" customWidth="1"/>
    <col min="3584" max="3584" width="19.7109375" style="63" customWidth="1"/>
    <col min="3585" max="3586" width="12.140625" style="63" customWidth="1"/>
    <col min="3587" max="3587" width="12.7109375" style="63" customWidth="1"/>
    <col min="3588" max="3588" width="16.5703125" style="63" customWidth="1"/>
    <col min="3589" max="3589" width="10.140625" style="63" customWidth="1"/>
    <col min="3590" max="3590" width="8.7109375" style="63" bestFit="1" customWidth="1"/>
    <col min="3591" max="3591" width="6.42578125" style="63" bestFit="1" customWidth="1"/>
    <col min="3592" max="3592" width="5.140625" style="63" bestFit="1" customWidth="1"/>
    <col min="3593" max="3593" width="8.7109375" style="63" bestFit="1" customWidth="1"/>
    <col min="3594" max="3594" width="11.28515625" style="63" bestFit="1" customWidth="1"/>
    <col min="3595" max="3595" width="8.7109375" style="63" bestFit="1" customWidth="1"/>
    <col min="3596" max="3596" width="6.42578125" style="63" bestFit="1" customWidth="1"/>
    <col min="3597" max="3838" width="9.140625" style="63"/>
    <col min="3839" max="3839" width="4" style="63" bestFit="1" customWidth="1"/>
    <col min="3840" max="3840" width="19.7109375" style="63" customWidth="1"/>
    <col min="3841" max="3842" width="12.140625" style="63" customWidth="1"/>
    <col min="3843" max="3843" width="12.7109375" style="63" customWidth="1"/>
    <col min="3844" max="3844" width="16.5703125" style="63" customWidth="1"/>
    <col min="3845" max="3845" width="10.140625" style="63" customWidth="1"/>
    <col min="3846" max="3846" width="8.7109375" style="63" bestFit="1" customWidth="1"/>
    <col min="3847" max="3847" width="6.42578125" style="63" bestFit="1" customWidth="1"/>
    <col min="3848" max="3848" width="5.140625" style="63" bestFit="1" customWidth="1"/>
    <col min="3849" max="3849" width="8.7109375" style="63" bestFit="1" customWidth="1"/>
    <col min="3850" max="3850" width="11.28515625" style="63" bestFit="1" customWidth="1"/>
    <col min="3851" max="3851" width="8.7109375" style="63" bestFit="1" customWidth="1"/>
    <col min="3852" max="3852" width="6.42578125" style="63" bestFit="1" customWidth="1"/>
    <col min="3853" max="4094" width="9.140625" style="63"/>
    <col min="4095" max="4095" width="4" style="63" bestFit="1" customWidth="1"/>
    <col min="4096" max="4096" width="19.7109375" style="63" customWidth="1"/>
    <col min="4097" max="4098" width="12.140625" style="63" customWidth="1"/>
    <col min="4099" max="4099" width="12.7109375" style="63" customWidth="1"/>
    <col min="4100" max="4100" width="16.5703125" style="63" customWidth="1"/>
    <col min="4101" max="4101" width="10.140625" style="63" customWidth="1"/>
    <col min="4102" max="4102" width="8.7109375" style="63" bestFit="1" customWidth="1"/>
    <col min="4103" max="4103" width="6.42578125" style="63" bestFit="1" customWidth="1"/>
    <col min="4104" max="4104" width="5.140625" style="63" bestFit="1" customWidth="1"/>
    <col min="4105" max="4105" width="8.7109375" style="63" bestFit="1" customWidth="1"/>
    <col min="4106" max="4106" width="11.28515625" style="63" bestFit="1" customWidth="1"/>
    <col min="4107" max="4107" width="8.7109375" style="63" bestFit="1" customWidth="1"/>
    <col min="4108" max="4108" width="6.42578125" style="63" bestFit="1" customWidth="1"/>
    <col min="4109" max="4350" width="9.140625" style="63"/>
    <col min="4351" max="4351" width="4" style="63" bestFit="1" customWidth="1"/>
    <col min="4352" max="4352" width="19.7109375" style="63" customWidth="1"/>
    <col min="4353" max="4354" width="12.140625" style="63" customWidth="1"/>
    <col min="4355" max="4355" width="12.7109375" style="63" customWidth="1"/>
    <col min="4356" max="4356" width="16.5703125" style="63" customWidth="1"/>
    <col min="4357" max="4357" width="10.140625" style="63" customWidth="1"/>
    <col min="4358" max="4358" width="8.7109375" style="63" bestFit="1" customWidth="1"/>
    <col min="4359" max="4359" width="6.42578125" style="63" bestFit="1" customWidth="1"/>
    <col min="4360" max="4360" width="5.140625" style="63" bestFit="1" customWidth="1"/>
    <col min="4361" max="4361" width="8.7109375" style="63" bestFit="1" customWidth="1"/>
    <col min="4362" max="4362" width="11.28515625" style="63" bestFit="1" customWidth="1"/>
    <col min="4363" max="4363" width="8.7109375" style="63" bestFit="1" customWidth="1"/>
    <col min="4364" max="4364" width="6.42578125" style="63" bestFit="1" customWidth="1"/>
    <col min="4365" max="4606" width="9.140625" style="63"/>
    <col min="4607" max="4607" width="4" style="63" bestFit="1" customWidth="1"/>
    <col min="4608" max="4608" width="19.7109375" style="63" customWidth="1"/>
    <col min="4609" max="4610" width="12.140625" style="63" customWidth="1"/>
    <col min="4611" max="4611" width="12.7109375" style="63" customWidth="1"/>
    <col min="4612" max="4612" width="16.5703125" style="63" customWidth="1"/>
    <col min="4613" max="4613" width="10.140625" style="63" customWidth="1"/>
    <col min="4614" max="4614" width="8.7109375" style="63" bestFit="1" customWidth="1"/>
    <col min="4615" max="4615" width="6.42578125" style="63" bestFit="1" customWidth="1"/>
    <col min="4616" max="4616" width="5.140625" style="63" bestFit="1" customWidth="1"/>
    <col min="4617" max="4617" width="8.7109375" style="63" bestFit="1" customWidth="1"/>
    <col min="4618" max="4618" width="11.28515625" style="63" bestFit="1" customWidth="1"/>
    <col min="4619" max="4619" width="8.7109375" style="63" bestFit="1" customWidth="1"/>
    <col min="4620" max="4620" width="6.42578125" style="63" bestFit="1" customWidth="1"/>
    <col min="4621" max="4862" width="9.140625" style="63"/>
    <col min="4863" max="4863" width="4" style="63" bestFit="1" customWidth="1"/>
    <col min="4864" max="4864" width="19.7109375" style="63" customWidth="1"/>
    <col min="4865" max="4866" width="12.140625" style="63" customWidth="1"/>
    <col min="4867" max="4867" width="12.7109375" style="63" customWidth="1"/>
    <col min="4868" max="4868" width="16.5703125" style="63" customWidth="1"/>
    <col min="4869" max="4869" width="10.140625" style="63" customWidth="1"/>
    <col min="4870" max="4870" width="8.7109375" style="63" bestFit="1" customWidth="1"/>
    <col min="4871" max="4871" width="6.42578125" style="63" bestFit="1" customWidth="1"/>
    <col min="4872" max="4872" width="5.140625" style="63" bestFit="1" customWidth="1"/>
    <col min="4873" max="4873" width="8.7109375" style="63" bestFit="1" customWidth="1"/>
    <col min="4874" max="4874" width="11.28515625" style="63" bestFit="1" customWidth="1"/>
    <col min="4875" max="4875" width="8.7109375" style="63" bestFit="1" customWidth="1"/>
    <col min="4876" max="4876" width="6.42578125" style="63" bestFit="1" customWidth="1"/>
    <col min="4877" max="5118" width="9.140625" style="63"/>
    <col min="5119" max="5119" width="4" style="63" bestFit="1" customWidth="1"/>
    <col min="5120" max="5120" width="19.7109375" style="63" customWidth="1"/>
    <col min="5121" max="5122" width="12.140625" style="63" customWidth="1"/>
    <col min="5123" max="5123" width="12.7109375" style="63" customWidth="1"/>
    <col min="5124" max="5124" width="16.5703125" style="63" customWidth="1"/>
    <col min="5125" max="5125" width="10.140625" style="63" customWidth="1"/>
    <col min="5126" max="5126" width="8.7109375" style="63" bestFit="1" customWidth="1"/>
    <col min="5127" max="5127" width="6.42578125" style="63" bestFit="1" customWidth="1"/>
    <col min="5128" max="5128" width="5.140625" style="63" bestFit="1" customWidth="1"/>
    <col min="5129" max="5129" width="8.7109375" style="63" bestFit="1" customWidth="1"/>
    <col min="5130" max="5130" width="11.28515625" style="63" bestFit="1" customWidth="1"/>
    <col min="5131" max="5131" width="8.7109375" style="63" bestFit="1" customWidth="1"/>
    <col min="5132" max="5132" width="6.42578125" style="63" bestFit="1" customWidth="1"/>
    <col min="5133" max="5374" width="9.140625" style="63"/>
    <col min="5375" max="5375" width="4" style="63" bestFit="1" customWidth="1"/>
    <col min="5376" max="5376" width="19.7109375" style="63" customWidth="1"/>
    <col min="5377" max="5378" width="12.140625" style="63" customWidth="1"/>
    <col min="5379" max="5379" width="12.7109375" style="63" customWidth="1"/>
    <col min="5380" max="5380" width="16.5703125" style="63" customWidth="1"/>
    <col min="5381" max="5381" width="10.140625" style="63" customWidth="1"/>
    <col min="5382" max="5382" width="8.7109375" style="63" bestFit="1" customWidth="1"/>
    <col min="5383" max="5383" width="6.42578125" style="63" bestFit="1" customWidth="1"/>
    <col min="5384" max="5384" width="5.140625" style="63" bestFit="1" customWidth="1"/>
    <col min="5385" max="5385" width="8.7109375" style="63" bestFit="1" customWidth="1"/>
    <col min="5386" max="5386" width="11.28515625" style="63" bestFit="1" customWidth="1"/>
    <col min="5387" max="5387" width="8.7109375" style="63" bestFit="1" customWidth="1"/>
    <col min="5388" max="5388" width="6.42578125" style="63" bestFit="1" customWidth="1"/>
    <col min="5389" max="5630" width="9.140625" style="63"/>
    <col min="5631" max="5631" width="4" style="63" bestFit="1" customWidth="1"/>
    <col min="5632" max="5632" width="19.7109375" style="63" customWidth="1"/>
    <col min="5633" max="5634" width="12.140625" style="63" customWidth="1"/>
    <col min="5635" max="5635" width="12.7109375" style="63" customWidth="1"/>
    <col min="5636" max="5636" width="16.5703125" style="63" customWidth="1"/>
    <col min="5637" max="5637" width="10.140625" style="63" customWidth="1"/>
    <col min="5638" max="5638" width="8.7109375" style="63" bestFit="1" customWidth="1"/>
    <col min="5639" max="5639" width="6.42578125" style="63" bestFit="1" customWidth="1"/>
    <col min="5640" max="5640" width="5.140625" style="63" bestFit="1" customWidth="1"/>
    <col min="5641" max="5641" width="8.7109375" style="63" bestFit="1" customWidth="1"/>
    <col min="5642" max="5642" width="11.28515625" style="63" bestFit="1" customWidth="1"/>
    <col min="5643" max="5643" width="8.7109375" style="63" bestFit="1" customWidth="1"/>
    <col min="5644" max="5644" width="6.42578125" style="63" bestFit="1" customWidth="1"/>
    <col min="5645" max="5886" width="9.140625" style="63"/>
    <col min="5887" max="5887" width="4" style="63" bestFit="1" customWidth="1"/>
    <col min="5888" max="5888" width="19.7109375" style="63" customWidth="1"/>
    <col min="5889" max="5890" width="12.140625" style="63" customWidth="1"/>
    <col min="5891" max="5891" width="12.7109375" style="63" customWidth="1"/>
    <col min="5892" max="5892" width="16.5703125" style="63" customWidth="1"/>
    <col min="5893" max="5893" width="10.140625" style="63" customWidth="1"/>
    <col min="5894" max="5894" width="8.7109375" style="63" bestFit="1" customWidth="1"/>
    <col min="5895" max="5895" width="6.42578125" style="63" bestFit="1" customWidth="1"/>
    <col min="5896" max="5896" width="5.140625" style="63" bestFit="1" customWidth="1"/>
    <col min="5897" max="5897" width="8.7109375" style="63" bestFit="1" customWidth="1"/>
    <col min="5898" max="5898" width="11.28515625" style="63" bestFit="1" customWidth="1"/>
    <col min="5899" max="5899" width="8.7109375" style="63" bestFit="1" customWidth="1"/>
    <col min="5900" max="5900" width="6.42578125" style="63" bestFit="1" customWidth="1"/>
    <col min="5901" max="6142" width="9.140625" style="63"/>
    <col min="6143" max="6143" width="4" style="63" bestFit="1" customWidth="1"/>
    <col min="6144" max="6144" width="19.7109375" style="63" customWidth="1"/>
    <col min="6145" max="6146" width="12.140625" style="63" customWidth="1"/>
    <col min="6147" max="6147" width="12.7109375" style="63" customWidth="1"/>
    <col min="6148" max="6148" width="16.5703125" style="63" customWidth="1"/>
    <col min="6149" max="6149" width="10.140625" style="63" customWidth="1"/>
    <col min="6150" max="6150" width="8.7109375" style="63" bestFit="1" customWidth="1"/>
    <col min="6151" max="6151" width="6.42578125" style="63" bestFit="1" customWidth="1"/>
    <col min="6152" max="6152" width="5.140625" style="63" bestFit="1" customWidth="1"/>
    <col min="6153" max="6153" width="8.7109375" style="63" bestFit="1" customWidth="1"/>
    <col min="6154" max="6154" width="11.28515625" style="63" bestFit="1" customWidth="1"/>
    <col min="6155" max="6155" width="8.7109375" style="63" bestFit="1" customWidth="1"/>
    <col min="6156" max="6156" width="6.42578125" style="63" bestFit="1" customWidth="1"/>
    <col min="6157" max="6398" width="9.140625" style="63"/>
    <col min="6399" max="6399" width="4" style="63" bestFit="1" customWidth="1"/>
    <col min="6400" max="6400" width="19.7109375" style="63" customWidth="1"/>
    <col min="6401" max="6402" width="12.140625" style="63" customWidth="1"/>
    <col min="6403" max="6403" width="12.7109375" style="63" customWidth="1"/>
    <col min="6404" max="6404" width="16.5703125" style="63" customWidth="1"/>
    <col min="6405" max="6405" width="10.140625" style="63" customWidth="1"/>
    <col min="6406" max="6406" width="8.7109375" style="63" bestFit="1" customWidth="1"/>
    <col min="6407" max="6407" width="6.42578125" style="63" bestFit="1" customWidth="1"/>
    <col min="6408" max="6408" width="5.140625" style="63" bestFit="1" customWidth="1"/>
    <col min="6409" max="6409" width="8.7109375" style="63" bestFit="1" customWidth="1"/>
    <col min="6410" max="6410" width="11.28515625" style="63" bestFit="1" customWidth="1"/>
    <col min="6411" max="6411" width="8.7109375" style="63" bestFit="1" customWidth="1"/>
    <col min="6412" max="6412" width="6.42578125" style="63" bestFit="1" customWidth="1"/>
    <col min="6413" max="6654" width="9.140625" style="63"/>
    <col min="6655" max="6655" width="4" style="63" bestFit="1" customWidth="1"/>
    <col min="6656" max="6656" width="19.7109375" style="63" customWidth="1"/>
    <col min="6657" max="6658" width="12.140625" style="63" customWidth="1"/>
    <col min="6659" max="6659" width="12.7109375" style="63" customWidth="1"/>
    <col min="6660" max="6660" width="16.5703125" style="63" customWidth="1"/>
    <col min="6661" max="6661" width="10.140625" style="63" customWidth="1"/>
    <col min="6662" max="6662" width="8.7109375" style="63" bestFit="1" customWidth="1"/>
    <col min="6663" max="6663" width="6.42578125" style="63" bestFit="1" customWidth="1"/>
    <col min="6664" max="6664" width="5.140625" style="63" bestFit="1" customWidth="1"/>
    <col min="6665" max="6665" width="8.7109375" style="63" bestFit="1" customWidth="1"/>
    <col min="6666" max="6666" width="11.28515625" style="63" bestFit="1" customWidth="1"/>
    <col min="6667" max="6667" width="8.7109375" style="63" bestFit="1" customWidth="1"/>
    <col min="6668" max="6668" width="6.42578125" style="63" bestFit="1" customWidth="1"/>
    <col min="6669" max="6910" width="9.140625" style="63"/>
    <col min="6911" max="6911" width="4" style="63" bestFit="1" customWidth="1"/>
    <col min="6912" max="6912" width="19.7109375" style="63" customWidth="1"/>
    <col min="6913" max="6914" width="12.140625" style="63" customWidth="1"/>
    <col min="6915" max="6915" width="12.7109375" style="63" customWidth="1"/>
    <col min="6916" max="6916" width="16.5703125" style="63" customWidth="1"/>
    <col min="6917" max="6917" width="10.140625" style="63" customWidth="1"/>
    <col min="6918" max="6918" width="8.7109375" style="63" bestFit="1" customWidth="1"/>
    <col min="6919" max="6919" width="6.42578125" style="63" bestFit="1" customWidth="1"/>
    <col min="6920" max="6920" width="5.140625" style="63" bestFit="1" customWidth="1"/>
    <col min="6921" max="6921" width="8.7109375" style="63" bestFit="1" customWidth="1"/>
    <col min="6922" max="6922" width="11.28515625" style="63" bestFit="1" customWidth="1"/>
    <col min="6923" max="6923" width="8.7109375" style="63" bestFit="1" customWidth="1"/>
    <col min="6924" max="6924" width="6.42578125" style="63" bestFit="1" customWidth="1"/>
    <col min="6925" max="7166" width="9.140625" style="63"/>
    <col min="7167" max="7167" width="4" style="63" bestFit="1" customWidth="1"/>
    <col min="7168" max="7168" width="19.7109375" style="63" customWidth="1"/>
    <col min="7169" max="7170" width="12.140625" style="63" customWidth="1"/>
    <col min="7171" max="7171" width="12.7109375" style="63" customWidth="1"/>
    <col min="7172" max="7172" width="16.5703125" style="63" customWidth="1"/>
    <col min="7173" max="7173" width="10.140625" style="63" customWidth="1"/>
    <col min="7174" max="7174" width="8.7109375" style="63" bestFit="1" customWidth="1"/>
    <col min="7175" max="7175" width="6.42578125" style="63" bestFit="1" customWidth="1"/>
    <col min="7176" max="7176" width="5.140625" style="63" bestFit="1" customWidth="1"/>
    <col min="7177" max="7177" width="8.7109375" style="63" bestFit="1" customWidth="1"/>
    <col min="7178" max="7178" width="11.28515625" style="63" bestFit="1" customWidth="1"/>
    <col min="7179" max="7179" width="8.7109375" style="63" bestFit="1" customWidth="1"/>
    <col min="7180" max="7180" width="6.42578125" style="63" bestFit="1" customWidth="1"/>
    <col min="7181" max="7422" width="9.140625" style="63"/>
    <col min="7423" max="7423" width="4" style="63" bestFit="1" customWidth="1"/>
    <col min="7424" max="7424" width="19.7109375" style="63" customWidth="1"/>
    <col min="7425" max="7426" width="12.140625" style="63" customWidth="1"/>
    <col min="7427" max="7427" width="12.7109375" style="63" customWidth="1"/>
    <col min="7428" max="7428" width="16.5703125" style="63" customWidth="1"/>
    <col min="7429" max="7429" width="10.140625" style="63" customWidth="1"/>
    <col min="7430" max="7430" width="8.7109375" style="63" bestFit="1" customWidth="1"/>
    <col min="7431" max="7431" width="6.42578125" style="63" bestFit="1" customWidth="1"/>
    <col min="7432" max="7432" width="5.140625" style="63" bestFit="1" customWidth="1"/>
    <col min="7433" max="7433" width="8.7109375" style="63" bestFit="1" customWidth="1"/>
    <col min="7434" max="7434" width="11.28515625" style="63" bestFit="1" customWidth="1"/>
    <col min="7435" max="7435" width="8.7109375" style="63" bestFit="1" customWidth="1"/>
    <col min="7436" max="7436" width="6.42578125" style="63" bestFit="1" customWidth="1"/>
    <col min="7437" max="7678" width="9.140625" style="63"/>
    <col min="7679" max="7679" width="4" style="63" bestFit="1" customWidth="1"/>
    <col min="7680" max="7680" width="19.7109375" style="63" customWidth="1"/>
    <col min="7681" max="7682" width="12.140625" style="63" customWidth="1"/>
    <col min="7683" max="7683" width="12.7109375" style="63" customWidth="1"/>
    <col min="7684" max="7684" width="16.5703125" style="63" customWidth="1"/>
    <col min="7685" max="7685" width="10.140625" style="63" customWidth="1"/>
    <col min="7686" max="7686" width="8.7109375" style="63" bestFit="1" customWidth="1"/>
    <col min="7687" max="7687" width="6.42578125" style="63" bestFit="1" customWidth="1"/>
    <col min="7688" max="7688" width="5.140625" style="63" bestFit="1" customWidth="1"/>
    <col min="7689" max="7689" width="8.7109375" style="63" bestFit="1" customWidth="1"/>
    <col min="7690" max="7690" width="11.28515625" style="63" bestFit="1" customWidth="1"/>
    <col min="7691" max="7691" width="8.7109375" style="63" bestFit="1" customWidth="1"/>
    <col min="7692" max="7692" width="6.42578125" style="63" bestFit="1" customWidth="1"/>
    <col min="7693" max="7934" width="9.140625" style="63"/>
    <col min="7935" max="7935" width="4" style="63" bestFit="1" customWidth="1"/>
    <col min="7936" max="7936" width="19.7109375" style="63" customWidth="1"/>
    <col min="7937" max="7938" width="12.140625" style="63" customWidth="1"/>
    <col min="7939" max="7939" width="12.7109375" style="63" customWidth="1"/>
    <col min="7940" max="7940" width="16.5703125" style="63" customWidth="1"/>
    <col min="7941" max="7941" width="10.140625" style="63" customWidth="1"/>
    <col min="7942" max="7942" width="8.7109375" style="63" bestFit="1" customWidth="1"/>
    <col min="7943" max="7943" width="6.42578125" style="63" bestFit="1" customWidth="1"/>
    <col min="7944" max="7944" width="5.140625" style="63" bestFit="1" customWidth="1"/>
    <col min="7945" max="7945" width="8.7109375" style="63" bestFit="1" customWidth="1"/>
    <col min="7946" max="7946" width="11.28515625" style="63" bestFit="1" customWidth="1"/>
    <col min="7947" max="7947" width="8.7109375" style="63" bestFit="1" customWidth="1"/>
    <col min="7948" max="7948" width="6.42578125" style="63" bestFit="1" customWidth="1"/>
    <col min="7949" max="8190" width="9.140625" style="63"/>
    <col min="8191" max="8191" width="4" style="63" bestFit="1" customWidth="1"/>
    <col min="8192" max="8192" width="19.7109375" style="63" customWidth="1"/>
    <col min="8193" max="8194" width="12.140625" style="63" customWidth="1"/>
    <col min="8195" max="8195" width="12.7109375" style="63" customWidth="1"/>
    <col min="8196" max="8196" width="16.5703125" style="63" customWidth="1"/>
    <col min="8197" max="8197" width="10.140625" style="63" customWidth="1"/>
    <col min="8198" max="8198" width="8.7109375" style="63" bestFit="1" customWidth="1"/>
    <col min="8199" max="8199" width="6.42578125" style="63" bestFit="1" customWidth="1"/>
    <col min="8200" max="8200" width="5.140625" style="63" bestFit="1" customWidth="1"/>
    <col min="8201" max="8201" width="8.7109375" style="63" bestFit="1" customWidth="1"/>
    <col min="8202" max="8202" width="11.28515625" style="63" bestFit="1" customWidth="1"/>
    <col min="8203" max="8203" width="8.7109375" style="63" bestFit="1" customWidth="1"/>
    <col min="8204" max="8204" width="6.42578125" style="63" bestFit="1" customWidth="1"/>
    <col min="8205" max="8446" width="9.140625" style="63"/>
    <col min="8447" max="8447" width="4" style="63" bestFit="1" customWidth="1"/>
    <col min="8448" max="8448" width="19.7109375" style="63" customWidth="1"/>
    <col min="8449" max="8450" width="12.140625" style="63" customWidth="1"/>
    <col min="8451" max="8451" width="12.7109375" style="63" customWidth="1"/>
    <col min="8452" max="8452" width="16.5703125" style="63" customWidth="1"/>
    <col min="8453" max="8453" width="10.140625" style="63" customWidth="1"/>
    <col min="8454" max="8454" width="8.7109375" style="63" bestFit="1" customWidth="1"/>
    <col min="8455" max="8455" width="6.42578125" style="63" bestFit="1" customWidth="1"/>
    <col min="8456" max="8456" width="5.140625" style="63" bestFit="1" customWidth="1"/>
    <col min="8457" max="8457" width="8.7109375" style="63" bestFit="1" customWidth="1"/>
    <col min="8458" max="8458" width="11.28515625" style="63" bestFit="1" customWidth="1"/>
    <col min="8459" max="8459" width="8.7109375" style="63" bestFit="1" customWidth="1"/>
    <col min="8460" max="8460" width="6.42578125" style="63" bestFit="1" customWidth="1"/>
    <col min="8461" max="8702" width="9.140625" style="63"/>
    <col min="8703" max="8703" width="4" style="63" bestFit="1" customWidth="1"/>
    <col min="8704" max="8704" width="19.7109375" style="63" customWidth="1"/>
    <col min="8705" max="8706" width="12.140625" style="63" customWidth="1"/>
    <col min="8707" max="8707" width="12.7109375" style="63" customWidth="1"/>
    <col min="8708" max="8708" width="16.5703125" style="63" customWidth="1"/>
    <col min="8709" max="8709" width="10.140625" style="63" customWidth="1"/>
    <col min="8710" max="8710" width="8.7109375" style="63" bestFit="1" customWidth="1"/>
    <col min="8711" max="8711" width="6.42578125" style="63" bestFit="1" customWidth="1"/>
    <col min="8712" max="8712" width="5.140625" style="63" bestFit="1" customWidth="1"/>
    <col min="8713" max="8713" width="8.7109375" style="63" bestFit="1" customWidth="1"/>
    <col min="8714" max="8714" width="11.28515625" style="63" bestFit="1" customWidth="1"/>
    <col min="8715" max="8715" width="8.7109375" style="63" bestFit="1" customWidth="1"/>
    <col min="8716" max="8716" width="6.42578125" style="63" bestFit="1" customWidth="1"/>
    <col min="8717" max="8958" width="9.140625" style="63"/>
    <col min="8959" max="8959" width="4" style="63" bestFit="1" customWidth="1"/>
    <col min="8960" max="8960" width="19.7109375" style="63" customWidth="1"/>
    <col min="8961" max="8962" width="12.140625" style="63" customWidth="1"/>
    <col min="8963" max="8963" width="12.7109375" style="63" customWidth="1"/>
    <col min="8964" max="8964" width="16.5703125" style="63" customWidth="1"/>
    <col min="8965" max="8965" width="10.140625" style="63" customWidth="1"/>
    <col min="8966" max="8966" width="8.7109375" style="63" bestFit="1" customWidth="1"/>
    <col min="8967" max="8967" width="6.42578125" style="63" bestFit="1" customWidth="1"/>
    <col min="8968" max="8968" width="5.140625" style="63" bestFit="1" customWidth="1"/>
    <col min="8969" max="8969" width="8.7109375" style="63" bestFit="1" customWidth="1"/>
    <col min="8970" max="8970" width="11.28515625" style="63" bestFit="1" customWidth="1"/>
    <col min="8971" max="8971" width="8.7109375" style="63" bestFit="1" customWidth="1"/>
    <col min="8972" max="8972" width="6.42578125" style="63" bestFit="1" customWidth="1"/>
    <col min="8973" max="9214" width="9.140625" style="63"/>
    <col min="9215" max="9215" width="4" style="63" bestFit="1" customWidth="1"/>
    <col min="9216" max="9216" width="19.7109375" style="63" customWidth="1"/>
    <col min="9217" max="9218" width="12.140625" style="63" customWidth="1"/>
    <col min="9219" max="9219" width="12.7109375" style="63" customWidth="1"/>
    <col min="9220" max="9220" width="16.5703125" style="63" customWidth="1"/>
    <col min="9221" max="9221" width="10.140625" style="63" customWidth="1"/>
    <col min="9222" max="9222" width="8.7109375" style="63" bestFit="1" customWidth="1"/>
    <col min="9223" max="9223" width="6.42578125" style="63" bestFit="1" customWidth="1"/>
    <col min="9224" max="9224" width="5.140625" style="63" bestFit="1" customWidth="1"/>
    <col min="9225" max="9225" width="8.7109375" style="63" bestFit="1" customWidth="1"/>
    <col min="9226" max="9226" width="11.28515625" style="63" bestFit="1" customWidth="1"/>
    <col min="9227" max="9227" width="8.7109375" style="63" bestFit="1" customWidth="1"/>
    <col min="9228" max="9228" width="6.42578125" style="63" bestFit="1" customWidth="1"/>
    <col min="9229" max="9470" width="9.140625" style="63"/>
    <col min="9471" max="9471" width="4" style="63" bestFit="1" customWidth="1"/>
    <col min="9472" max="9472" width="19.7109375" style="63" customWidth="1"/>
    <col min="9473" max="9474" width="12.140625" style="63" customWidth="1"/>
    <col min="9475" max="9475" width="12.7109375" style="63" customWidth="1"/>
    <col min="9476" max="9476" width="16.5703125" style="63" customWidth="1"/>
    <col min="9477" max="9477" width="10.140625" style="63" customWidth="1"/>
    <col min="9478" max="9478" width="8.7109375" style="63" bestFit="1" customWidth="1"/>
    <col min="9479" max="9479" width="6.42578125" style="63" bestFit="1" customWidth="1"/>
    <col min="9480" max="9480" width="5.140625" style="63" bestFit="1" customWidth="1"/>
    <col min="9481" max="9481" width="8.7109375" style="63" bestFit="1" customWidth="1"/>
    <col min="9482" max="9482" width="11.28515625" style="63" bestFit="1" customWidth="1"/>
    <col min="9483" max="9483" width="8.7109375" style="63" bestFit="1" customWidth="1"/>
    <col min="9484" max="9484" width="6.42578125" style="63" bestFit="1" customWidth="1"/>
    <col min="9485" max="9726" width="9.140625" style="63"/>
    <col min="9727" max="9727" width="4" style="63" bestFit="1" customWidth="1"/>
    <col min="9728" max="9728" width="19.7109375" style="63" customWidth="1"/>
    <col min="9729" max="9730" width="12.140625" style="63" customWidth="1"/>
    <col min="9731" max="9731" width="12.7109375" style="63" customWidth="1"/>
    <col min="9732" max="9732" width="16.5703125" style="63" customWidth="1"/>
    <col min="9733" max="9733" width="10.140625" style="63" customWidth="1"/>
    <col min="9734" max="9734" width="8.7109375" style="63" bestFit="1" customWidth="1"/>
    <col min="9735" max="9735" width="6.42578125" style="63" bestFit="1" customWidth="1"/>
    <col min="9736" max="9736" width="5.140625" style="63" bestFit="1" customWidth="1"/>
    <col min="9737" max="9737" width="8.7109375" style="63" bestFit="1" customWidth="1"/>
    <col min="9738" max="9738" width="11.28515625" style="63" bestFit="1" customWidth="1"/>
    <col min="9739" max="9739" width="8.7109375" style="63" bestFit="1" customWidth="1"/>
    <col min="9740" max="9740" width="6.42578125" style="63" bestFit="1" customWidth="1"/>
    <col min="9741" max="9982" width="9.140625" style="63"/>
    <col min="9983" max="9983" width="4" style="63" bestFit="1" customWidth="1"/>
    <col min="9984" max="9984" width="19.7109375" style="63" customWidth="1"/>
    <col min="9985" max="9986" width="12.140625" style="63" customWidth="1"/>
    <col min="9987" max="9987" width="12.7109375" style="63" customWidth="1"/>
    <col min="9988" max="9988" width="16.5703125" style="63" customWidth="1"/>
    <col min="9989" max="9989" width="10.140625" style="63" customWidth="1"/>
    <col min="9990" max="9990" width="8.7109375" style="63" bestFit="1" customWidth="1"/>
    <col min="9991" max="9991" width="6.42578125" style="63" bestFit="1" customWidth="1"/>
    <col min="9992" max="9992" width="5.140625" style="63" bestFit="1" customWidth="1"/>
    <col min="9993" max="9993" width="8.7109375" style="63" bestFit="1" customWidth="1"/>
    <col min="9994" max="9994" width="11.28515625" style="63" bestFit="1" customWidth="1"/>
    <col min="9995" max="9995" width="8.7109375" style="63" bestFit="1" customWidth="1"/>
    <col min="9996" max="9996" width="6.42578125" style="63" bestFit="1" customWidth="1"/>
    <col min="9997" max="10238" width="9.140625" style="63"/>
    <col min="10239" max="10239" width="4" style="63" bestFit="1" customWidth="1"/>
    <col min="10240" max="10240" width="19.7109375" style="63" customWidth="1"/>
    <col min="10241" max="10242" width="12.140625" style="63" customWidth="1"/>
    <col min="10243" max="10243" width="12.7109375" style="63" customWidth="1"/>
    <col min="10244" max="10244" width="16.5703125" style="63" customWidth="1"/>
    <col min="10245" max="10245" width="10.140625" style="63" customWidth="1"/>
    <col min="10246" max="10246" width="8.7109375" style="63" bestFit="1" customWidth="1"/>
    <col min="10247" max="10247" width="6.42578125" style="63" bestFit="1" customWidth="1"/>
    <col min="10248" max="10248" width="5.140625" style="63" bestFit="1" customWidth="1"/>
    <col min="10249" max="10249" width="8.7109375" style="63" bestFit="1" customWidth="1"/>
    <col min="10250" max="10250" width="11.28515625" style="63" bestFit="1" customWidth="1"/>
    <col min="10251" max="10251" width="8.7109375" style="63" bestFit="1" customWidth="1"/>
    <col min="10252" max="10252" width="6.42578125" style="63" bestFit="1" customWidth="1"/>
    <col min="10253" max="10494" width="9.140625" style="63"/>
    <col min="10495" max="10495" width="4" style="63" bestFit="1" customWidth="1"/>
    <col min="10496" max="10496" width="19.7109375" style="63" customWidth="1"/>
    <col min="10497" max="10498" width="12.140625" style="63" customWidth="1"/>
    <col min="10499" max="10499" width="12.7109375" style="63" customWidth="1"/>
    <col min="10500" max="10500" width="16.5703125" style="63" customWidth="1"/>
    <col min="10501" max="10501" width="10.140625" style="63" customWidth="1"/>
    <col min="10502" max="10502" width="8.7109375" style="63" bestFit="1" customWidth="1"/>
    <col min="10503" max="10503" width="6.42578125" style="63" bestFit="1" customWidth="1"/>
    <col min="10504" max="10504" width="5.140625" style="63" bestFit="1" customWidth="1"/>
    <col min="10505" max="10505" width="8.7109375" style="63" bestFit="1" customWidth="1"/>
    <col min="10506" max="10506" width="11.28515625" style="63" bestFit="1" customWidth="1"/>
    <col min="10507" max="10507" width="8.7109375" style="63" bestFit="1" customWidth="1"/>
    <col min="10508" max="10508" width="6.42578125" style="63" bestFit="1" customWidth="1"/>
    <col min="10509" max="10750" width="9.140625" style="63"/>
    <col min="10751" max="10751" width="4" style="63" bestFit="1" customWidth="1"/>
    <col min="10752" max="10752" width="19.7109375" style="63" customWidth="1"/>
    <col min="10753" max="10754" width="12.140625" style="63" customWidth="1"/>
    <col min="10755" max="10755" width="12.7109375" style="63" customWidth="1"/>
    <col min="10756" max="10756" width="16.5703125" style="63" customWidth="1"/>
    <col min="10757" max="10757" width="10.140625" style="63" customWidth="1"/>
    <col min="10758" max="10758" width="8.7109375" style="63" bestFit="1" customWidth="1"/>
    <col min="10759" max="10759" width="6.42578125" style="63" bestFit="1" customWidth="1"/>
    <col min="10760" max="10760" width="5.140625" style="63" bestFit="1" customWidth="1"/>
    <col min="10761" max="10761" width="8.7109375" style="63" bestFit="1" customWidth="1"/>
    <col min="10762" max="10762" width="11.28515625" style="63" bestFit="1" customWidth="1"/>
    <col min="10763" max="10763" width="8.7109375" style="63" bestFit="1" customWidth="1"/>
    <col min="10764" max="10764" width="6.42578125" style="63" bestFit="1" customWidth="1"/>
    <col min="10765" max="11006" width="9.140625" style="63"/>
    <col min="11007" max="11007" width="4" style="63" bestFit="1" customWidth="1"/>
    <col min="11008" max="11008" width="19.7109375" style="63" customWidth="1"/>
    <col min="11009" max="11010" width="12.140625" style="63" customWidth="1"/>
    <col min="11011" max="11011" width="12.7109375" style="63" customWidth="1"/>
    <col min="11012" max="11012" width="16.5703125" style="63" customWidth="1"/>
    <col min="11013" max="11013" width="10.140625" style="63" customWidth="1"/>
    <col min="11014" max="11014" width="8.7109375" style="63" bestFit="1" customWidth="1"/>
    <col min="11015" max="11015" width="6.42578125" style="63" bestFit="1" customWidth="1"/>
    <col min="11016" max="11016" width="5.140625" style="63" bestFit="1" customWidth="1"/>
    <col min="11017" max="11017" width="8.7109375" style="63" bestFit="1" customWidth="1"/>
    <col min="11018" max="11018" width="11.28515625" style="63" bestFit="1" customWidth="1"/>
    <col min="11019" max="11019" width="8.7109375" style="63" bestFit="1" customWidth="1"/>
    <col min="11020" max="11020" width="6.42578125" style="63" bestFit="1" customWidth="1"/>
    <col min="11021" max="11262" width="9.140625" style="63"/>
    <col min="11263" max="11263" width="4" style="63" bestFit="1" customWidth="1"/>
    <col min="11264" max="11264" width="19.7109375" style="63" customWidth="1"/>
    <col min="11265" max="11266" width="12.140625" style="63" customWidth="1"/>
    <col min="11267" max="11267" width="12.7109375" style="63" customWidth="1"/>
    <col min="11268" max="11268" width="16.5703125" style="63" customWidth="1"/>
    <col min="11269" max="11269" width="10.140625" style="63" customWidth="1"/>
    <col min="11270" max="11270" width="8.7109375" style="63" bestFit="1" customWidth="1"/>
    <col min="11271" max="11271" width="6.42578125" style="63" bestFit="1" customWidth="1"/>
    <col min="11272" max="11272" width="5.140625" style="63" bestFit="1" customWidth="1"/>
    <col min="11273" max="11273" width="8.7109375" style="63" bestFit="1" customWidth="1"/>
    <col min="11274" max="11274" width="11.28515625" style="63" bestFit="1" customWidth="1"/>
    <col min="11275" max="11275" width="8.7109375" style="63" bestFit="1" customWidth="1"/>
    <col min="11276" max="11276" width="6.42578125" style="63" bestFit="1" customWidth="1"/>
    <col min="11277" max="11518" width="9.140625" style="63"/>
    <col min="11519" max="11519" width="4" style="63" bestFit="1" customWidth="1"/>
    <col min="11520" max="11520" width="19.7109375" style="63" customWidth="1"/>
    <col min="11521" max="11522" width="12.140625" style="63" customWidth="1"/>
    <col min="11523" max="11523" width="12.7109375" style="63" customWidth="1"/>
    <col min="11524" max="11524" width="16.5703125" style="63" customWidth="1"/>
    <col min="11525" max="11525" width="10.140625" style="63" customWidth="1"/>
    <col min="11526" max="11526" width="8.7109375" style="63" bestFit="1" customWidth="1"/>
    <col min="11527" max="11527" width="6.42578125" style="63" bestFit="1" customWidth="1"/>
    <col min="11528" max="11528" width="5.140625" style="63" bestFit="1" customWidth="1"/>
    <col min="11529" max="11529" width="8.7109375" style="63" bestFit="1" customWidth="1"/>
    <col min="11530" max="11530" width="11.28515625" style="63" bestFit="1" customWidth="1"/>
    <col min="11531" max="11531" width="8.7109375" style="63" bestFit="1" customWidth="1"/>
    <col min="11532" max="11532" width="6.42578125" style="63" bestFit="1" customWidth="1"/>
    <col min="11533" max="11774" width="9.140625" style="63"/>
    <col min="11775" max="11775" width="4" style="63" bestFit="1" customWidth="1"/>
    <col min="11776" max="11776" width="19.7109375" style="63" customWidth="1"/>
    <col min="11777" max="11778" width="12.140625" style="63" customWidth="1"/>
    <col min="11779" max="11779" width="12.7109375" style="63" customWidth="1"/>
    <col min="11780" max="11780" width="16.5703125" style="63" customWidth="1"/>
    <col min="11781" max="11781" width="10.140625" style="63" customWidth="1"/>
    <col min="11782" max="11782" width="8.7109375" style="63" bestFit="1" customWidth="1"/>
    <col min="11783" max="11783" width="6.42578125" style="63" bestFit="1" customWidth="1"/>
    <col min="11784" max="11784" width="5.140625" style="63" bestFit="1" customWidth="1"/>
    <col min="11785" max="11785" width="8.7109375" style="63" bestFit="1" customWidth="1"/>
    <col min="11786" max="11786" width="11.28515625" style="63" bestFit="1" customWidth="1"/>
    <col min="11787" max="11787" width="8.7109375" style="63" bestFit="1" customWidth="1"/>
    <col min="11788" max="11788" width="6.42578125" style="63" bestFit="1" customWidth="1"/>
    <col min="11789" max="12030" width="9.140625" style="63"/>
    <col min="12031" max="12031" width="4" style="63" bestFit="1" customWidth="1"/>
    <col min="12032" max="12032" width="19.7109375" style="63" customWidth="1"/>
    <col min="12033" max="12034" width="12.140625" style="63" customWidth="1"/>
    <col min="12035" max="12035" width="12.7109375" style="63" customWidth="1"/>
    <col min="12036" max="12036" width="16.5703125" style="63" customWidth="1"/>
    <col min="12037" max="12037" width="10.140625" style="63" customWidth="1"/>
    <col min="12038" max="12038" width="8.7109375" style="63" bestFit="1" customWidth="1"/>
    <col min="12039" max="12039" width="6.42578125" style="63" bestFit="1" customWidth="1"/>
    <col min="12040" max="12040" width="5.140625" style="63" bestFit="1" customWidth="1"/>
    <col min="12041" max="12041" width="8.7109375" style="63" bestFit="1" customWidth="1"/>
    <col min="12042" max="12042" width="11.28515625" style="63" bestFit="1" customWidth="1"/>
    <col min="12043" max="12043" width="8.7109375" style="63" bestFit="1" customWidth="1"/>
    <col min="12044" max="12044" width="6.42578125" style="63" bestFit="1" customWidth="1"/>
    <col min="12045" max="12286" width="9.140625" style="63"/>
    <col min="12287" max="12287" width="4" style="63" bestFit="1" customWidth="1"/>
    <col min="12288" max="12288" width="19.7109375" style="63" customWidth="1"/>
    <col min="12289" max="12290" width="12.140625" style="63" customWidth="1"/>
    <col min="12291" max="12291" width="12.7109375" style="63" customWidth="1"/>
    <col min="12292" max="12292" width="16.5703125" style="63" customWidth="1"/>
    <col min="12293" max="12293" width="10.140625" style="63" customWidth="1"/>
    <col min="12294" max="12294" width="8.7109375" style="63" bestFit="1" customWidth="1"/>
    <col min="12295" max="12295" width="6.42578125" style="63" bestFit="1" customWidth="1"/>
    <col min="12296" max="12296" width="5.140625" style="63" bestFit="1" customWidth="1"/>
    <col min="12297" max="12297" width="8.7109375" style="63" bestFit="1" customWidth="1"/>
    <col min="12298" max="12298" width="11.28515625" style="63" bestFit="1" customWidth="1"/>
    <col min="12299" max="12299" width="8.7109375" style="63" bestFit="1" customWidth="1"/>
    <col min="12300" max="12300" width="6.42578125" style="63" bestFit="1" customWidth="1"/>
    <col min="12301" max="12542" width="9.140625" style="63"/>
    <col min="12543" max="12543" width="4" style="63" bestFit="1" customWidth="1"/>
    <col min="12544" max="12544" width="19.7109375" style="63" customWidth="1"/>
    <col min="12545" max="12546" width="12.140625" style="63" customWidth="1"/>
    <col min="12547" max="12547" width="12.7109375" style="63" customWidth="1"/>
    <col min="12548" max="12548" width="16.5703125" style="63" customWidth="1"/>
    <col min="12549" max="12549" width="10.140625" style="63" customWidth="1"/>
    <col min="12550" max="12550" width="8.7109375" style="63" bestFit="1" customWidth="1"/>
    <col min="12551" max="12551" width="6.42578125" style="63" bestFit="1" customWidth="1"/>
    <col min="12552" max="12552" width="5.140625" style="63" bestFit="1" customWidth="1"/>
    <col min="12553" max="12553" width="8.7109375" style="63" bestFit="1" customWidth="1"/>
    <col min="12554" max="12554" width="11.28515625" style="63" bestFit="1" customWidth="1"/>
    <col min="12555" max="12555" width="8.7109375" style="63" bestFit="1" customWidth="1"/>
    <col min="12556" max="12556" width="6.42578125" style="63" bestFit="1" customWidth="1"/>
    <col min="12557" max="12798" width="9.140625" style="63"/>
    <col min="12799" max="12799" width="4" style="63" bestFit="1" customWidth="1"/>
    <col min="12800" max="12800" width="19.7109375" style="63" customWidth="1"/>
    <col min="12801" max="12802" width="12.140625" style="63" customWidth="1"/>
    <col min="12803" max="12803" width="12.7109375" style="63" customWidth="1"/>
    <col min="12804" max="12804" width="16.5703125" style="63" customWidth="1"/>
    <col min="12805" max="12805" width="10.140625" style="63" customWidth="1"/>
    <col min="12806" max="12806" width="8.7109375" style="63" bestFit="1" customWidth="1"/>
    <col min="12807" max="12807" width="6.42578125" style="63" bestFit="1" customWidth="1"/>
    <col min="12808" max="12808" width="5.140625" style="63" bestFit="1" customWidth="1"/>
    <col min="12809" max="12809" width="8.7109375" style="63" bestFit="1" customWidth="1"/>
    <col min="12810" max="12810" width="11.28515625" style="63" bestFit="1" customWidth="1"/>
    <col min="12811" max="12811" width="8.7109375" style="63" bestFit="1" customWidth="1"/>
    <col min="12812" max="12812" width="6.42578125" style="63" bestFit="1" customWidth="1"/>
    <col min="12813" max="13054" width="9.140625" style="63"/>
    <col min="13055" max="13055" width="4" style="63" bestFit="1" customWidth="1"/>
    <col min="13056" max="13056" width="19.7109375" style="63" customWidth="1"/>
    <col min="13057" max="13058" width="12.140625" style="63" customWidth="1"/>
    <col min="13059" max="13059" width="12.7109375" style="63" customWidth="1"/>
    <col min="13060" max="13060" width="16.5703125" style="63" customWidth="1"/>
    <col min="13061" max="13061" width="10.140625" style="63" customWidth="1"/>
    <col min="13062" max="13062" width="8.7109375" style="63" bestFit="1" customWidth="1"/>
    <col min="13063" max="13063" width="6.42578125" style="63" bestFit="1" customWidth="1"/>
    <col min="13064" max="13064" width="5.140625" style="63" bestFit="1" customWidth="1"/>
    <col min="13065" max="13065" width="8.7109375" style="63" bestFit="1" customWidth="1"/>
    <col min="13066" max="13066" width="11.28515625" style="63" bestFit="1" customWidth="1"/>
    <col min="13067" max="13067" width="8.7109375" style="63" bestFit="1" customWidth="1"/>
    <col min="13068" max="13068" width="6.42578125" style="63" bestFit="1" customWidth="1"/>
    <col min="13069" max="13310" width="9.140625" style="63"/>
    <col min="13311" max="13311" width="4" style="63" bestFit="1" customWidth="1"/>
    <col min="13312" max="13312" width="19.7109375" style="63" customWidth="1"/>
    <col min="13313" max="13314" width="12.140625" style="63" customWidth="1"/>
    <col min="13315" max="13315" width="12.7109375" style="63" customWidth="1"/>
    <col min="13316" max="13316" width="16.5703125" style="63" customWidth="1"/>
    <col min="13317" max="13317" width="10.140625" style="63" customWidth="1"/>
    <col min="13318" max="13318" width="8.7109375" style="63" bestFit="1" customWidth="1"/>
    <col min="13319" max="13319" width="6.42578125" style="63" bestFit="1" customWidth="1"/>
    <col min="13320" max="13320" width="5.140625" style="63" bestFit="1" customWidth="1"/>
    <col min="13321" max="13321" width="8.7109375" style="63" bestFit="1" customWidth="1"/>
    <col min="13322" max="13322" width="11.28515625" style="63" bestFit="1" customWidth="1"/>
    <col min="13323" max="13323" width="8.7109375" style="63" bestFit="1" customWidth="1"/>
    <col min="13324" max="13324" width="6.42578125" style="63" bestFit="1" customWidth="1"/>
    <col min="13325" max="13566" width="9.140625" style="63"/>
    <col min="13567" max="13567" width="4" style="63" bestFit="1" customWidth="1"/>
    <col min="13568" max="13568" width="19.7109375" style="63" customWidth="1"/>
    <col min="13569" max="13570" width="12.140625" style="63" customWidth="1"/>
    <col min="13571" max="13571" width="12.7109375" style="63" customWidth="1"/>
    <col min="13572" max="13572" width="16.5703125" style="63" customWidth="1"/>
    <col min="13573" max="13573" width="10.140625" style="63" customWidth="1"/>
    <col min="13574" max="13574" width="8.7109375" style="63" bestFit="1" customWidth="1"/>
    <col min="13575" max="13575" width="6.42578125" style="63" bestFit="1" customWidth="1"/>
    <col min="13576" max="13576" width="5.140625" style="63" bestFit="1" customWidth="1"/>
    <col min="13577" max="13577" width="8.7109375" style="63" bestFit="1" customWidth="1"/>
    <col min="13578" max="13578" width="11.28515625" style="63" bestFit="1" customWidth="1"/>
    <col min="13579" max="13579" width="8.7109375" style="63" bestFit="1" customWidth="1"/>
    <col min="13580" max="13580" width="6.42578125" style="63" bestFit="1" customWidth="1"/>
    <col min="13581" max="13822" width="9.140625" style="63"/>
    <col min="13823" max="13823" width="4" style="63" bestFit="1" customWidth="1"/>
    <col min="13824" max="13824" width="19.7109375" style="63" customWidth="1"/>
    <col min="13825" max="13826" width="12.140625" style="63" customWidth="1"/>
    <col min="13827" max="13827" width="12.7109375" style="63" customWidth="1"/>
    <col min="13828" max="13828" width="16.5703125" style="63" customWidth="1"/>
    <col min="13829" max="13829" width="10.140625" style="63" customWidth="1"/>
    <col min="13830" max="13830" width="8.7109375" style="63" bestFit="1" customWidth="1"/>
    <col min="13831" max="13831" width="6.42578125" style="63" bestFit="1" customWidth="1"/>
    <col min="13832" max="13832" width="5.140625" style="63" bestFit="1" customWidth="1"/>
    <col min="13833" max="13833" width="8.7109375" style="63" bestFit="1" customWidth="1"/>
    <col min="13834" max="13834" width="11.28515625" style="63" bestFit="1" customWidth="1"/>
    <col min="13835" max="13835" width="8.7109375" style="63" bestFit="1" customWidth="1"/>
    <col min="13836" max="13836" width="6.42578125" style="63" bestFit="1" customWidth="1"/>
    <col min="13837" max="14078" width="9.140625" style="63"/>
    <col min="14079" max="14079" width="4" style="63" bestFit="1" customWidth="1"/>
    <col min="14080" max="14080" width="19.7109375" style="63" customWidth="1"/>
    <col min="14081" max="14082" width="12.140625" style="63" customWidth="1"/>
    <col min="14083" max="14083" width="12.7109375" style="63" customWidth="1"/>
    <col min="14084" max="14084" width="16.5703125" style="63" customWidth="1"/>
    <col min="14085" max="14085" width="10.140625" style="63" customWidth="1"/>
    <col min="14086" max="14086" width="8.7109375" style="63" bestFit="1" customWidth="1"/>
    <col min="14087" max="14087" width="6.42578125" style="63" bestFit="1" customWidth="1"/>
    <col min="14088" max="14088" width="5.140625" style="63" bestFit="1" customWidth="1"/>
    <col min="14089" max="14089" width="8.7109375" style="63" bestFit="1" customWidth="1"/>
    <col min="14090" max="14090" width="11.28515625" style="63" bestFit="1" customWidth="1"/>
    <col min="14091" max="14091" width="8.7109375" style="63" bestFit="1" customWidth="1"/>
    <col min="14092" max="14092" width="6.42578125" style="63" bestFit="1" customWidth="1"/>
    <col min="14093" max="14334" width="9.140625" style="63"/>
    <col min="14335" max="14335" width="4" style="63" bestFit="1" customWidth="1"/>
    <col min="14336" max="14336" width="19.7109375" style="63" customWidth="1"/>
    <col min="14337" max="14338" width="12.140625" style="63" customWidth="1"/>
    <col min="14339" max="14339" width="12.7109375" style="63" customWidth="1"/>
    <col min="14340" max="14340" width="16.5703125" style="63" customWidth="1"/>
    <col min="14341" max="14341" width="10.140625" style="63" customWidth="1"/>
    <col min="14342" max="14342" width="8.7109375" style="63" bestFit="1" customWidth="1"/>
    <col min="14343" max="14343" width="6.42578125" style="63" bestFit="1" customWidth="1"/>
    <col min="14344" max="14344" width="5.140625" style="63" bestFit="1" customWidth="1"/>
    <col min="14345" max="14345" width="8.7109375" style="63" bestFit="1" customWidth="1"/>
    <col min="14346" max="14346" width="11.28515625" style="63" bestFit="1" customWidth="1"/>
    <col min="14347" max="14347" width="8.7109375" style="63" bestFit="1" customWidth="1"/>
    <col min="14348" max="14348" width="6.42578125" style="63" bestFit="1" customWidth="1"/>
    <col min="14349" max="14590" width="9.140625" style="63"/>
    <col min="14591" max="14591" width="4" style="63" bestFit="1" customWidth="1"/>
    <col min="14592" max="14592" width="19.7109375" style="63" customWidth="1"/>
    <col min="14593" max="14594" width="12.140625" style="63" customWidth="1"/>
    <col min="14595" max="14595" width="12.7109375" style="63" customWidth="1"/>
    <col min="14596" max="14596" width="16.5703125" style="63" customWidth="1"/>
    <col min="14597" max="14597" width="10.140625" style="63" customWidth="1"/>
    <col min="14598" max="14598" width="8.7109375" style="63" bestFit="1" customWidth="1"/>
    <col min="14599" max="14599" width="6.42578125" style="63" bestFit="1" customWidth="1"/>
    <col min="14600" max="14600" width="5.140625" style="63" bestFit="1" customWidth="1"/>
    <col min="14601" max="14601" width="8.7109375" style="63" bestFit="1" customWidth="1"/>
    <col min="14602" max="14602" width="11.28515625" style="63" bestFit="1" customWidth="1"/>
    <col min="14603" max="14603" width="8.7109375" style="63" bestFit="1" customWidth="1"/>
    <col min="14604" max="14604" width="6.42578125" style="63" bestFit="1" customWidth="1"/>
    <col min="14605" max="14846" width="9.140625" style="63"/>
    <col min="14847" max="14847" width="4" style="63" bestFit="1" customWidth="1"/>
    <col min="14848" max="14848" width="19.7109375" style="63" customWidth="1"/>
    <col min="14849" max="14850" width="12.140625" style="63" customWidth="1"/>
    <col min="14851" max="14851" width="12.7109375" style="63" customWidth="1"/>
    <col min="14852" max="14852" width="16.5703125" style="63" customWidth="1"/>
    <col min="14853" max="14853" width="10.140625" style="63" customWidth="1"/>
    <col min="14854" max="14854" width="8.7109375" style="63" bestFit="1" customWidth="1"/>
    <col min="14855" max="14855" width="6.42578125" style="63" bestFit="1" customWidth="1"/>
    <col min="14856" max="14856" width="5.140625" style="63" bestFit="1" customWidth="1"/>
    <col min="14857" max="14857" width="8.7109375" style="63" bestFit="1" customWidth="1"/>
    <col min="14858" max="14858" width="11.28515625" style="63" bestFit="1" customWidth="1"/>
    <col min="14859" max="14859" width="8.7109375" style="63" bestFit="1" customWidth="1"/>
    <col min="14860" max="14860" width="6.42578125" style="63" bestFit="1" customWidth="1"/>
    <col min="14861" max="15102" width="9.140625" style="63"/>
    <col min="15103" max="15103" width="4" style="63" bestFit="1" customWidth="1"/>
    <col min="15104" max="15104" width="19.7109375" style="63" customWidth="1"/>
    <col min="15105" max="15106" width="12.140625" style="63" customWidth="1"/>
    <col min="15107" max="15107" width="12.7109375" style="63" customWidth="1"/>
    <col min="15108" max="15108" width="16.5703125" style="63" customWidth="1"/>
    <col min="15109" max="15109" width="10.140625" style="63" customWidth="1"/>
    <col min="15110" max="15110" width="8.7109375" style="63" bestFit="1" customWidth="1"/>
    <col min="15111" max="15111" width="6.42578125" style="63" bestFit="1" customWidth="1"/>
    <col min="15112" max="15112" width="5.140625" style="63" bestFit="1" customWidth="1"/>
    <col min="15113" max="15113" width="8.7109375" style="63" bestFit="1" customWidth="1"/>
    <col min="15114" max="15114" width="11.28515625" style="63" bestFit="1" customWidth="1"/>
    <col min="15115" max="15115" width="8.7109375" style="63" bestFit="1" customWidth="1"/>
    <col min="15116" max="15116" width="6.42578125" style="63" bestFit="1" customWidth="1"/>
    <col min="15117" max="15358" width="9.140625" style="63"/>
    <col min="15359" max="15359" width="4" style="63" bestFit="1" customWidth="1"/>
    <col min="15360" max="15360" width="19.7109375" style="63" customWidth="1"/>
    <col min="15361" max="15362" width="12.140625" style="63" customWidth="1"/>
    <col min="15363" max="15363" width="12.7109375" style="63" customWidth="1"/>
    <col min="15364" max="15364" width="16.5703125" style="63" customWidth="1"/>
    <col min="15365" max="15365" width="10.140625" style="63" customWidth="1"/>
    <col min="15366" max="15366" width="8.7109375" style="63" bestFit="1" customWidth="1"/>
    <col min="15367" max="15367" width="6.42578125" style="63" bestFit="1" customWidth="1"/>
    <col min="15368" max="15368" width="5.140625" style="63" bestFit="1" customWidth="1"/>
    <col min="15369" max="15369" width="8.7109375" style="63" bestFit="1" customWidth="1"/>
    <col min="15370" max="15370" width="11.28515625" style="63" bestFit="1" customWidth="1"/>
    <col min="15371" max="15371" width="8.7109375" style="63" bestFit="1" customWidth="1"/>
    <col min="15372" max="15372" width="6.42578125" style="63" bestFit="1" customWidth="1"/>
    <col min="15373" max="15614" width="9.140625" style="63"/>
    <col min="15615" max="15615" width="4" style="63" bestFit="1" customWidth="1"/>
    <col min="15616" max="15616" width="19.7109375" style="63" customWidth="1"/>
    <col min="15617" max="15618" width="12.140625" style="63" customWidth="1"/>
    <col min="15619" max="15619" width="12.7109375" style="63" customWidth="1"/>
    <col min="15620" max="15620" width="16.5703125" style="63" customWidth="1"/>
    <col min="15621" max="15621" width="10.140625" style="63" customWidth="1"/>
    <col min="15622" max="15622" width="8.7109375" style="63" bestFit="1" customWidth="1"/>
    <col min="15623" max="15623" width="6.42578125" style="63" bestFit="1" customWidth="1"/>
    <col min="15624" max="15624" width="5.140625" style="63" bestFit="1" customWidth="1"/>
    <col min="15625" max="15625" width="8.7109375" style="63" bestFit="1" customWidth="1"/>
    <col min="15626" max="15626" width="11.28515625" style="63" bestFit="1" customWidth="1"/>
    <col min="15627" max="15627" width="8.7109375" style="63" bestFit="1" customWidth="1"/>
    <col min="15628" max="15628" width="6.42578125" style="63" bestFit="1" customWidth="1"/>
    <col min="15629" max="15870" width="9.140625" style="63"/>
    <col min="15871" max="15871" width="4" style="63" bestFit="1" customWidth="1"/>
    <col min="15872" max="15872" width="19.7109375" style="63" customWidth="1"/>
    <col min="15873" max="15874" width="12.140625" style="63" customWidth="1"/>
    <col min="15875" max="15875" width="12.7109375" style="63" customWidth="1"/>
    <col min="15876" max="15876" width="16.5703125" style="63" customWidth="1"/>
    <col min="15877" max="15877" width="10.140625" style="63" customWidth="1"/>
    <col min="15878" max="15878" width="8.7109375" style="63" bestFit="1" customWidth="1"/>
    <col min="15879" max="15879" width="6.42578125" style="63" bestFit="1" customWidth="1"/>
    <col min="15880" max="15880" width="5.140625" style="63" bestFit="1" customWidth="1"/>
    <col min="15881" max="15881" width="8.7109375" style="63" bestFit="1" customWidth="1"/>
    <col min="15882" max="15882" width="11.28515625" style="63" bestFit="1" customWidth="1"/>
    <col min="15883" max="15883" width="8.7109375" style="63" bestFit="1" customWidth="1"/>
    <col min="15884" max="15884" width="6.42578125" style="63" bestFit="1" customWidth="1"/>
    <col min="15885" max="16126" width="9.140625" style="63"/>
    <col min="16127" max="16127" width="4" style="63" bestFit="1" customWidth="1"/>
    <col min="16128" max="16128" width="19.7109375" style="63" customWidth="1"/>
    <col min="16129" max="16130" width="12.140625" style="63" customWidth="1"/>
    <col min="16131" max="16131" width="12.7109375" style="63" customWidth="1"/>
    <col min="16132" max="16132" width="16.5703125" style="63" customWidth="1"/>
    <col min="16133" max="16133" width="10.140625" style="63" customWidth="1"/>
    <col min="16134" max="16134" width="8.7109375" style="63" bestFit="1" customWidth="1"/>
    <col min="16135" max="16135" width="6.42578125" style="63" bestFit="1" customWidth="1"/>
    <col min="16136" max="16136" width="5.140625" style="63" bestFit="1" customWidth="1"/>
    <col min="16137" max="16137" width="8.7109375" style="63" bestFit="1" customWidth="1"/>
    <col min="16138" max="16138" width="11.28515625" style="63" bestFit="1" customWidth="1"/>
    <col min="16139" max="16139" width="8.7109375" style="63" bestFit="1" customWidth="1"/>
    <col min="16140" max="16140" width="6.42578125" style="63" bestFit="1" customWidth="1"/>
    <col min="16141" max="16384" width="9.140625" style="63"/>
  </cols>
  <sheetData>
    <row r="2" spans="1:12" x14ac:dyDescent="0.25">
      <c r="A2" s="131" t="s">
        <v>120</v>
      </c>
      <c r="B2" s="131"/>
      <c r="C2" s="131"/>
      <c r="D2" s="131"/>
      <c r="E2" s="131"/>
      <c r="F2" s="131"/>
      <c r="G2" s="131"/>
    </row>
    <row r="3" spans="1:12" x14ac:dyDescent="0.25">
      <c r="A3" s="132" t="s">
        <v>121</v>
      </c>
      <c r="B3" s="132"/>
      <c r="C3" s="132"/>
      <c r="D3" s="132"/>
      <c r="E3" s="132"/>
      <c r="F3" s="132"/>
      <c r="G3" s="132"/>
    </row>
    <row r="5" spans="1:12" ht="16.5" customHeight="1" x14ac:dyDescent="0.25">
      <c r="A5" s="130" t="s">
        <v>0</v>
      </c>
      <c r="B5" s="130" t="s">
        <v>122</v>
      </c>
      <c r="C5" s="133" t="s">
        <v>123</v>
      </c>
      <c r="D5" s="133" t="s">
        <v>124</v>
      </c>
      <c r="E5" s="133"/>
      <c r="F5" s="133"/>
      <c r="G5" s="133" t="s">
        <v>125</v>
      </c>
    </row>
    <row r="6" spans="1:12" x14ac:dyDescent="0.25">
      <c r="A6" s="130"/>
      <c r="B6" s="130"/>
      <c r="C6" s="133"/>
      <c r="D6" s="130" t="s">
        <v>126</v>
      </c>
      <c r="E6" s="133" t="s">
        <v>127</v>
      </c>
      <c r="F6" s="133"/>
      <c r="G6" s="133"/>
    </row>
    <row r="7" spans="1:12" ht="115.5" x14ac:dyDescent="0.25">
      <c r="A7" s="130"/>
      <c r="B7" s="130"/>
      <c r="C7" s="133"/>
      <c r="D7" s="130"/>
      <c r="E7" s="82" t="s">
        <v>128</v>
      </c>
      <c r="F7" s="82" t="s">
        <v>129</v>
      </c>
      <c r="G7" s="133"/>
    </row>
    <row r="8" spans="1:12" x14ac:dyDescent="0.25">
      <c r="A8" s="64">
        <v>1</v>
      </c>
      <c r="B8" s="65" t="str">
        <f>[1]Gốc!B6</f>
        <v>Thị trấn Phú Đa</v>
      </c>
      <c r="C8" s="84">
        <v>4692</v>
      </c>
      <c r="D8" s="66">
        <f>L8</f>
        <v>246.10700304480207</v>
      </c>
      <c r="E8" s="67">
        <f>D8-F8</f>
        <v>236.10700304480207</v>
      </c>
      <c r="F8" s="67">
        <v>10</v>
      </c>
      <c r="G8" s="68"/>
      <c r="H8" s="69">
        <f>E8+F8</f>
        <v>246.10700304480207</v>
      </c>
      <c r="I8" s="69">
        <f>D8-H8</f>
        <v>0</v>
      </c>
      <c r="J8" s="70">
        <v>4100</v>
      </c>
      <c r="K8" s="71">
        <v>78166</v>
      </c>
      <c r="L8" s="83">
        <f t="shared" ref="L8:L28" si="0">C8/K8*J8</f>
        <v>246.10700304480207</v>
      </c>
    </row>
    <row r="9" spans="1:12" x14ac:dyDescent="0.25">
      <c r="A9" s="64">
        <v>2</v>
      </c>
      <c r="B9" s="65" t="str">
        <f>[1]Gốc!B7</f>
        <v>Thị trấn Thuận An</v>
      </c>
      <c r="C9" s="84">
        <v>8602</v>
      </c>
      <c r="D9" s="66">
        <f t="shared" ref="D9:D28" si="1">L9</f>
        <v>451.19617224880386</v>
      </c>
      <c r="E9" s="67">
        <f t="shared" ref="E9:E28" si="2">D9-F9</f>
        <v>444.19617224880386</v>
      </c>
      <c r="F9" s="67">
        <v>7</v>
      </c>
      <c r="G9" s="68"/>
      <c r="H9" s="69">
        <f t="shared" ref="H9:H28" si="3">E9+F9</f>
        <v>451.19617224880386</v>
      </c>
      <c r="I9" s="69">
        <f t="shared" ref="I9:I28" si="4">D9-H9</f>
        <v>0</v>
      </c>
      <c r="J9" s="70">
        <v>4100</v>
      </c>
      <c r="K9" s="71">
        <v>78166</v>
      </c>
      <c r="L9" s="83">
        <f t="shared" si="0"/>
        <v>451.19617224880386</v>
      </c>
    </row>
    <row r="10" spans="1:12" x14ac:dyDescent="0.25">
      <c r="A10" s="64">
        <v>3</v>
      </c>
      <c r="B10" s="65" t="str">
        <f>[1]Gốc!B8</f>
        <v>Xã Phú An</v>
      </c>
      <c r="C10" s="84">
        <v>3775</v>
      </c>
      <c r="D10" s="66">
        <f t="shared" si="1"/>
        <v>198.00808535680477</v>
      </c>
      <c r="E10" s="67">
        <f t="shared" si="2"/>
        <v>191.00808535680477</v>
      </c>
      <c r="F10" s="72">
        <v>7</v>
      </c>
      <c r="G10" s="68"/>
      <c r="H10" s="69">
        <f t="shared" si="3"/>
        <v>198.00808535680477</v>
      </c>
      <c r="I10" s="69">
        <f t="shared" si="4"/>
        <v>0</v>
      </c>
      <c r="J10" s="70">
        <v>4100</v>
      </c>
      <c r="K10" s="71">
        <v>78166</v>
      </c>
      <c r="L10" s="83">
        <f t="shared" si="0"/>
        <v>198.00808535680477</v>
      </c>
    </row>
    <row r="11" spans="1:12" x14ac:dyDescent="0.25">
      <c r="A11" s="64">
        <v>4</v>
      </c>
      <c r="B11" s="65" t="str">
        <f>[1]Gốc!B9</f>
        <v>Xã Phú Diên</v>
      </c>
      <c r="C11" s="84">
        <v>4914</v>
      </c>
      <c r="D11" s="66">
        <f t="shared" si="1"/>
        <v>257.75145203797047</v>
      </c>
      <c r="E11" s="67">
        <f t="shared" si="2"/>
        <v>248.75145203797047</v>
      </c>
      <c r="F11" s="67">
        <v>9</v>
      </c>
      <c r="G11" s="68"/>
      <c r="H11" s="69">
        <f t="shared" si="3"/>
        <v>257.75145203797047</v>
      </c>
      <c r="I11" s="69">
        <f t="shared" si="4"/>
        <v>0</v>
      </c>
      <c r="J11" s="70">
        <v>4100</v>
      </c>
      <c r="K11" s="71">
        <v>78166</v>
      </c>
      <c r="L11" s="83">
        <f t="shared" si="0"/>
        <v>257.75145203797047</v>
      </c>
    </row>
    <row r="12" spans="1:12" x14ac:dyDescent="0.25">
      <c r="A12" s="64">
        <v>5</v>
      </c>
      <c r="B12" s="65" t="str">
        <f>[1]Gốc!B10</f>
        <v>Xã Phú Dương</v>
      </c>
      <c r="C12" s="84">
        <v>4825</v>
      </c>
      <c r="D12" s="66">
        <f t="shared" si="1"/>
        <v>253.08318194611468</v>
      </c>
      <c r="E12" s="67">
        <f t="shared" si="2"/>
        <v>248.08318194611468</v>
      </c>
      <c r="F12" s="67">
        <v>5</v>
      </c>
      <c r="G12" s="68"/>
      <c r="H12" s="69">
        <f t="shared" si="3"/>
        <v>253.08318194611468</v>
      </c>
      <c r="I12" s="69">
        <f t="shared" si="4"/>
        <v>0</v>
      </c>
      <c r="J12" s="70">
        <v>4100</v>
      </c>
      <c r="K12" s="71">
        <v>78166</v>
      </c>
      <c r="L12" s="83">
        <f t="shared" si="0"/>
        <v>253.08318194611468</v>
      </c>
    </row>
    <row r="13" spans="1:12" x14ac:dyDescent="0.25">
      <c r="A13" s="64">
        <v>6</v>
      </c>
      <c r="B13" s="65" t="str">
        <f>[1]Gốc!B11</f>
        <v>Xã Phú Hải</v>
      </c>
      <c r="C13" s="84">
        <v>2954</v>
      </c>
      <c r="D13" s="66">
        <f t="shared" si="1"/>
        <v>154.94460507125859</v>
      </c>
      <c r="E13" s="67">
        <f t="shared" si="2"/>
        <v>145.94460507125859</v>
      </c>
      <c r="F13" s="67">
        <v>9</v>
      </c>
      <c r="G13" s="68"/>
      <c r="H13" s="69">
        <f t="shared" si="3"/>
        <v>154.94460507125859</v>
      </c>
      <c r="I13" s="69">
        <f t="shared" si="4"/>
        <v>0</v>
      </c>
      <c r="J13" s="70">
        <v>4100</v>
      </c>
      <c r="K13" s="71">
        <v>78166</v>
      </c>
      <c r="L13" s="83">
        <f t="shared" si="0"/>
        <v>154.94460507125859</v>
      </c>
    </row>
    <row r="14" spans="1:12" x14ac:dyDescent="0.25">
      <c r="A14" s="64">
        <v>7</v>
      </c>
      <c r="B14" s="65" t="str">
        <f>[1]Gốc!B12</f>
        <v>Xã Phú Hồ</v>
      </c>
      <c r="C14" s="84">
        <v>2450</v>
      </c>
      <c r="D14" s="66">
        <f t="shared" si="1"/>
        <v>128.50855870838984</v>
      </c>
      <c r="E14" s="67">
        <f t="shared" si="2"/>
        <v>121.50855870838984</v>
      </c>
      <c r="F14" s="67">
        <v>7</v>
      </c>
      <c r="G14" s="68"/>
      <c r="H14" s="69">
        <f t="shared" si="3"/>
        <v>128.50855870838984</v>
      </c>
      <c r="I14" s="69">
        <f t="shared" si="4"/>
        <v>0</v>
      </c>
      <c r="J14" s="70">
        <v>4100</v>
      </c>
      <c r="K14" s="71">
        <v>78166</v>
      </c>
      <c r="L14" s="83">
        <f t="shared" si="0"/>
        <v>128.50855870838984</v>
      </c>
    </row>
    <row r="15" spans="1:12" x14ac:dyDescent="0.25">
      <c r="A15" s="64">
        <v>8</v>
      </c>
      <c r="B15" s="65" t="str">
        <f>[1]Gốc!B13</f>
        <v>Xã Phú Lương</v>
      </c>
      <c r="C15" s="84">
        <v>2823</v>
      </c>
      <c r="D15" s="66">
        <f t="shared" si="1"/>
        <v>148.0733311158304</v>
      </c>
      <c r="E15" s="67">
        <f t="shared" si="2"/>
        <v>141.0733311158304</v>
      </c>
      <c r="F15" s="67">
        <v>7</v>
      </c>
      <c r="G15" s="68"/>
      <c r="H15" s="69">
        <f t="shared" si="3"/>
        <v>148.0733311158304</v>
      </c>
      <c r="I15" s="69">
        <f t="shared" si="4"/>
        <v>0</v>
      </c>
      <c r="J15" s="70">
        <v>4100</v>
      </c>
      <c r="K15" s="71">
        <v>78166</v>
      </c>
      <c r="L15" s="83">
        <f t="shared" si="0"/>
        <v>148.0733311158304</v>
      </c>
    </row>
    <row r="16" spans="1:12" x14ac:dyDescent="0.25">
      <c r="A16" s="64">
        <v>9</v>
      </c>
      <c r="B16" s="65" t="str">
        <f>[1]Gốc!B14</f>
        <v>Xã Phú Mậu</v>
      </c>
      <c r="C16" s="84">
        <v>4846</v>
      </c>
      <c r="D16" s="66">
        <f t="shared" si="1"/>
        <v>254.18468387790088</v>
      </c>
      <c r="E16" s="67">
        <f t="shared" si="2"/>
        <v>248.18468387790088</v>
      </c>
      <c r="F16" s="67">
        <v>6</v>
      </c>
      <c r="G16" s="68"/>
      <c r="H16" s="69">
        <f t="shared" si="3"/>
        <v>254.18468387790088</v>
      </c>
      <c r="I16" s="69">
        <f t="shared" si="4"/>
        <v>0</v>
      </c>
      <c r="J16" s="70">
        <v>4100</v>
      </c>
      <c r="K16" s="71">
        <v>78166</v>
      </c>
      <c r="L16" s="83">
        <f t="shared" si="0"/>
        <v>254.18468387790088</v>
      </c>
    </row>
    <row r="17" spans="1:12" x14ac:dyDescent="0.25">
      <c r="A17" s="64">
        <v>10</v>
      </c>
      <c r="B17" s="65" t="str">
        <f>[1]Gốc!B15</f>
        <v>Xã Phú Mỹ</v>
      </c>
      <c r="C17" s="84">
        <v>4447</v>
      </c>
      <c r="D17" s="66">
        <f t="shared" si="1"/>
        <v>233.25614717396311</v>
      </c>
      <c r="E17" s="67">
        <f t="shared" si="2"/>
        <v>226.25614717396311</v>
      </c>
      <c r="F17" s="67">
        <v>7</v>
      </c>
      <c r="G17" s="68"/>
      <c r="H17" s="69">
        <f t="shared" si="3"/>
        <v>233.25614717396311</v>
      </c>
      <c r="I17" s="69">
        <f t="shared" si="4"/>
        <v>0</v>
      </c>
      <c r="J17" s="70">
        <v>4100</v>
      </c>
      <c r="K17" s="71">
        <v>78166</v>
      </c>
      <c r="L17" s="83">
        <f t="shared" si="0"/>
        <v>233.25614717396311</v>
      </c>
    </row>
    <row r="18" spans="1:12" x14ac:dyDescent="0.25">
      <c r="A18" s="64">
        <v>11</v>
      </c>
      <c r="B18" s="65" t="str">
        <f>[1]Gốc!B16</f>
        <v>Xã Phú Thanh</v>
      </c>
      <c r="C18" s="84">
        <v>1882</v>
      </c>
      <c r="D18" s="66">
        <f t="shared" si="1"/>
        <v>98.715554077220276</v>
      </c>
      <c r="E18" s="67">
        <f t="shared" si="2"/>
        <v>94.715554077220276</v>
      </c>
      <c r="F18" s="67">
        <v>4</v>
      </c>
      <c r="G18" s="68"/>
      <c r="H18" s="69">
        <f t="shared" si="3"/>
        <v>98.715554077220276</v>
      </c>
      <c r="I18" s="69">
        <f t="shared" si="4"/>
        <v>0</v>
      </c>
      <c r="J18" s="70">
        <v>4100</v>
      </c>
      <c r="K18" s="71">
        <v>78166</v>
      </c>
      <c r="L18" s="83">
        <f t="shared" si="0"/>
        <v>98.715554077220276</v>
      </c>
    </row>
    <row r="19" spans="1:12" x14ac:dyDescent="0.25">
      <c r="A19" s="64">
        <v>12</v>
      </c>
      <c r="B19" s="65" t="str">
        <f>[1]Gốc!B17</f>
        <v>Xã Phú Thuận</v>
      </c>
      <c r="C19" s="84">
        <v>2971</v>
      </c>
      <c r="D19" s="66">
        <f t="shared" si="1"/>
        <v>155.83629711127602</v>
      </c>
      <c r="E19" s="67">
        <f t="shared" si="2"/>
        <v>148.83629711127602</v>
      </c>
      <c r="F19" s="67">
        <v>7</v>
      </c>
      <c r="G19" s="68"/>
      <c r="H19" s="69">
        <f t="shared" si="3"/>
        <v>155.83629711127602</v>
      </c>
      <c r="I19" s="69">
        <f t="shared" si="4"/>
        <v>0</v>
      </c>
      <c r="J19" s="70">
        <v>4100</v>
      </c>
      <c r="K19" s="71">
        <v>78166</v>
      </c>
      <c r="L19" s="83">
        <f t="shared" si="0"/>
        <v>155.83629711127602</v>
      </c>
    </row>
    <row r="20" spans="1:12" x14ac:dyDescent="0.25">
      <c r="A20" s="64">
        <v>13</v>
      </c>
      <c r="B20" s="65" t="str">
        <f>[1]Gốc!B18</f>
        <v>Xã Phú Thượng</v>
      </c>
      <c r="C20" s="84">
        <v>5628</v>
      </c>
      <c r="D20" s="66">
        <f t="shared" si="1"/>
        <v>295.20251771870124</v>
      </c>
      <c r="E20" s="67">
        <f t="shared" si="2"/>
        <v>286.20251771870124</v>
      </c>
      <c r="F20" s="67">
        <v>9</v>
      </c>
      <c r="G20" s="68"/>
      <c r="H20" s="69">
        <f t="shared" si="3"/>
        <v>295.20251771870124</v>
      </c>
      <c r="I20" s="69">
        <f t="shared" si="4"/>
        <v>0</v>
      </c>
      <c r="J20" s="70">
        <v>4100</v>
      </c>
      <c r="K20" s="71">
        <v>78166</v>
      </c>
      <c r="L20" s="83">
        <f t="shared" si="0"/>
        <v>295.20251771870124</v>
      </c>
    </row>
    <row r="21" spans="1:12" x14ac:dyDescent="0.25">
      <c r="A21" s="64">
        <v>14</v>
      </c>
      <c r="B21" s="65" t="str">
        <f>[1]Gốc!B19</f>
        <v>Xã Phú Xuân</v>
      </c>
      <c r="C21" s="84">
        <v>3819</v>
      </c>
      <c r="D21" s="66">
        <f t="shared" si="1"/>
        <v>200.31599416626153</v>
      </c>
      <c r="E21" s="67">
        <f t="shared" si="2"/>
        <v>186.31599416626153</v>
      </c>
      <c r="F21" s="67">
        <v>14</v>
      </c>
      <c r="G21" s="68"/>
      <c r="H21" s="69">
        <f t="shared" si="3"/>
        <v>200.31599416626153</v>
      </c>
      <c r="I21" s="69">
        <f t="shared" si="4"/>
        <v>0</v>
      </c>
      <c r="J21" s="70">
        <v>4100</v>
      </c>
      <c r="K21" s="71">
        <v>78166</v>
      </c>
      <c r="L21" s="83">
        <f t="shared" si="0"/>
        <v>200.31599416626153</v>
      </c>
    </row>
    <row r="22" spans="1:12" x14ac:dyDescent="0.25">
      <c r="A22" s="64">
        <v>15</v>
      </c>
      <c r="B22" s="65" t="str">
        <f>[1]Gốc!B20</f>
        <v>Xã Vinh An</v>
      </c>
      <c r="C22" s="84">
        <v>2813</v>
      </c>
      <c r="D22" s="66">
        <f t="shared" si="1"/>
        <v>147.54880638640839</v>
      </c>
      <c r="E22" s="67">
        <f t="shared" si="2"/>
        <v>140.54880638640839</v>
      </c>
      <c r="F22" s="67">
        <v>7</v>
      </c>
      <c r="G22" s="68"/>
      <c r="H22" s="69">
        <f t="shared" si="3"/>
        <v>147.54880638640839</v>
      </c>
      <c r="I22" s="69">
        <f t="shared" si="4"/>
        <v>0</v>
      </c>
      <c r="J22" s="70">
        <v>4100</v>
      </c>
      <c r="K22" s="71">
        <v>78166</v>
      </c>
      <c r="L22" s="83">
        <f t="shared" si="0"/>
        <v>147.54880638640839</v>
      </c>
    </row>
    <row r="23" spans="1:12" x14ac:dyDescent="0.25">
      <c r="A23" s="64">
        <v>16</v>
      </c>
      <c r="B23" s="65" t="str">
        <f>[1]Gốc!B21</f>
        <v>Xã Vinh Hà</v>
      </c>
      <c r="C23" s="84">
        <v>4163</v>
      </c>
      <c r="D23" s="66">
        <f t="shared" si="1"/>
        <v>218.35964485837832</v>
      </c>
      <c r="E23" s="67">
        <f t="shared" si="2"/>
        <v>213.35964485837832</v>
      </c>
      <c r="F23" s="67">
        <v>5</v>
      </c>
      <c r="G23" s="68"/>
      <c r="H23" s="69">
        <f t="shared" si="3"/>
        <v>218.35964485837832</v>
      </c>
      <c r="I23" s="69">
        <f t="shared" si="4"/>
        <v>0</v>
      </c>
      <c r="J23" s="70">
        <v>4100</v>
      </c>
      <c r="K23" s="71">
        <v>78166</v>
      </c>
      <c r="L23" s="83">
        <f t="shared" si="0"/>
        <v>218.35964485837832</v>
      </c>
    </row>
    <row r="24" spans="1:12" x14ac:dyDescent="0.25">
      <c r="A24" s="64">
        <v>17</v>
      </c>
      <c r="B24" s="65" t="str">
        <f>[1]Gốc!B22</f>
        <v>Xã Vinh Phú</v>
      </c>
      <c r="C24" s="84">
        <v>2286</v>
      </c>
      <c r="D24" s="66">
        <f t="shared" si="1"/>
        <v>119.90635314586905</v>
      </c>
      <c r="E24" s="67">
        <f t="shared" si="2"/>
        <v>110.90635314586905</v>
      </c>
      <c r="F24" s="67">
        <v>9</v>
      </c>
      <c r="G24" s="68"/>
      <c r="H24" s="69">
        <f t="shared" si="3"/>
        <v>119.90635314586905</v>
      </c>
      <c r="I24" s="69">
        <f t="shared" si="4"/>
        <v>0</v>
      </c>
      <c r="J24" s="70">
        <v>4100</v>
      </c>
      <c r="K24" s="71">
        <v>78166</v>
      </c>
      <c r="L24" s="83">
        <f t="shared" si="0"/>
        <v>119.90635314586905</v>
      </c>
    </row>
    <row r="25" spans="1:12" x14ac:dyDescent="0.25">
      <c r="A25" s="64">
        <v>18</v>
      </c>
      <c r="B25" s="65" t="str">
        <f>[1]Gốc!B23</f>
        <v>Xã Vinh Thái</v>
      </c>
      <c r="C25" s="84">
        <v>2778</v>
      </c>
      <c r="D25" s="66">
        <f t="shared" si="1"/>
        <v>145.71296983343143</v>
      </c>
      <c r="E25" s="67">
        <f t="shared" si="2"/>
        <v>133.71296983343143</v>
      </c>
      <c r="F25" s="67">
        <v>12</v>
      </c>
      <c r="G25" s="68"/>
      <c r="H25" s="69">
        <f t="shared" si="3"/>
        <v>145.71296983343143</v>
      </c>
      <c r="I25" s="69">
        <f t="shared" si="4"/>
        <v>0</v>
      </c>
      <c r="J25" s="70">
        <v>4100</v>
      </c>
      <c r="K25" s="71">
        <v>78166</v>
      </c>
      <c r="L25" s="83">
        <f t="shared" si="0"/>
        <v>145.71296983343143</v>
      </c>
    </row>
    <row r="26" spans="1:12" x14ac:dyDescent="0.25">
      <c r="A26" s="64">
        <v>19</v>
      </c>
      <c r="B26" s="65" t="str">
        <f>[1]Gốc!B24</f>
        <v>Xã Vinh Thanh</v>
      </c>
      <c r="C26" s="84">
        <v>4467</v>
      </c>
      <c r="D26" s="66">
        <f t="shared" si="1"/>
        <v>234.30519663280711</v>
      </c>
      <c r="E26" s="67">
        <f t="shared" si="2"/>
        <v>229.30519663280711</v>
      </c>
      <c r="F26" s="67">
        <v>5</v>
      </c>
      <c r="G26" s="68"/>
      <c r="H26" s="69">
        <f t="shared" si="3"/>
        <v>234.30519663280711</v>
      </c>
      <c r="I26" s="69">
        <f t="shared" si="4"/>
        <v>0</v>
      </c>
      <c r="J26" s="70">
        <v>4100</v>
      </c>
      <c r="K26" s="71">
        <v>78166</v>
      </c>
      <c r="L26" s="83">
        <f t="shared" si="0"/>
        <v>234.30519663280711</v>
      </c>
    </row>
    <row r="27" spans="1:12" x14ac:dyDescent="0.25">
      <c r="A27" s="64">
        <v>20</v>
      </c>
      <c r="B27" s="65" t="str">
        <f>[1]Gốc!B25</f>
        <v>Xã Vinh Xuân</v>
      </c>
      <c r="C27" s="84">
        <v>3031</v>
      </c>
      <c r="D27" s="66">
        <f t="shared" si="1"/>
        <v>158.98344548780801</v>
      </c>
      <c r="E27" s="67">
        <f t="shared" si="2"/>
        <v>154.98344548780801</v>
      </c>
      <c r="F27" s="67">
        <v>4</v>
      </c>
      <c r="G27" s="68"/>
      <c r="H27" s="69">
        <f t="shared" si="3"/>
        <v>158.98344548780801</v>
      </c>
      <c r="I27" s="69">
        <f t="shared" si="4"/>
        <v>0</v>
      </c>
      <c r="J27" s="70">
        <v>4100</v>
      </c>
      <c r="K27" s="71">
        <v>78166</v>
      </c>
      <c r="L27" s="83">
        <f t="shared" si="0"/>
        <v>158.98344548780801</v>
      </c>
    </row>
    <row r="28" spans="1:12" s="77" customFormat="1" x14ac:dyDescent="0.25">
      <c r="A28" s="130" t="s">
        <v>5</v>
      </c>
      <c r="B28" s="130"/>
      <c r="C28" s="73">
        <f>SUM(C8:C27)</f>
        <v>78166</v>
      </c>
      <c r="D28" s="74">
        <f t="shared" si="1"/>
        <v>4100</v>
      </c>
      <c r="E28" s="75">
        <f t="shared" si="2"/>
        <v>3950</v>
      </c>
      <c r="F28" s="75">
        <f>SUM(F8:F27)</f>
        <v>150</v>
      </c>
      <c r="G28" s="71"/>
      <c r="H28" s="76">
        <f t="shared" si="3"/>
        <v>4100</v>
      </c>
      <c r="I28" s="76">
        <f t="shared" si="4"/>
        <v>0</v>
      </c>
      <c r="J28" s="70">
        <v>4100</v>
      </c>
      <c r="K28" s="71">
        <v>78166</v>
      </c>
      <c r="L28" s="83">
        <f t="shared" si="0"/>
        <v>4100</v>
      </c>
    </row>
  </sheetData>
  <mergeCells count="10">
    <mergeCell ref="A28:B28"/>
    <mergeCell ref="A2:G2"/>
    <mergeCell ref="A3:G3"/>
    <mergeCell ref="A5:A7"/>
    <mergeCell ref="B5:B7"/>
    <mergeCell ref="C5:C7"/>
    <mergeCell ref="D5:F5"/>
    <mergeCell ref="G5:G7"/>
    <mergeCell ref="D6:D7"/>
    <mergeCell ref="E6:F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2:H28"/>
  <sheetViews>
    <sheetView workbookViewId="0">
      <selection activeCell="F6" sqref="F6"/>
    </sheetView>
  </sheetViews>
  <sheetFormatPr defaultRowHeight="16.5" x14ac:dyDescent="0.25"/>
  <cols>
    <col min="1" max="1" width="4" style="62" bestFit="1" customWidth="1"/>
    <col min="2" max="2" width="25.140625" style="63" customWidth="1"/>
    <col min="3" max="3" width="16.28515625" style="63" customWidth="1"/>
    <col min="4" max="4" width="13.7109375" style="63" customWidth="1"/>
    <col min="5" max="5" width="10" style="63" customWidth="1"/>
    <col min="6" max="7" width="9.140625" style="63"/>
    <col min="8" max="8" width="10.5703125" style="63" bestFit="1" customWidth="1"/>
    <col min="9" max="252" width="9.140625" style="63"/>
    <col min="253" max="253" width="4" style="63" bestFit="1" customWidth="1"/>
    <col min="254" max="254" width="25.140625" style="63" customWidth="1"/>
    <col min="255" max="255" width="22.42578125" style="63" customWidth="1"/>
    <col min="256" max="256" width="18.42578125" style="63" customWidth="1"/>
    <col min="257" max="257" width="13.7109375" style="63" customWidth="1"/>
    <col min="258" max="259" width="9.140625" style="63"/>
    <col min="260" max="260" width="10.5703125" style="63" bestFit="1" customWidth="1"/>
    <col min="261" max="508" width="9.140625" style="63"/>
    <col min="509" max="509" width="4" style="63" bestFit="1" customWidth="1"/>
    <col min="510" max="510" width="25.140625" style="63" customWidth="1"/>
    <col min="511" max="511" width="22.42578125" style="63" customWidth="1"/>
    <col min="512" max="512" width="18.42578125" style="63" customWidth="1"/>
    <col min="513" max="513" width="13.7109375" style="63" customWidth="1"/>
    <col min="514" max="515" width="9.140625" style="63"/>
    <col min="516" max="516" width="10.5703125" style="63" bestFit="1" customWidth="1"/>
    <col min="517" max="764" width="9.140625" style="63"/>
    <col min="765" max="765" width="4" style="63" bestFit="1" customWidth="1"/>
    <col min="766" max="766" width="25.140625" style="63" customWidth="1"/>
    <col min="767" max="767" width="22.42578125" style="63" customWidth="1"/>
    <col min="768" max="768" width="18.42578125" style="63" customWidth="1"/>
    <col min="769" max="769" width="13.7109375" style="63" customWidth="1"/>
    <col min="770" max="771" width="9.140625" style="63"/>
    <col min="772" max="772" width="10.5703125" style="63" bestFit="1" customWidth="1"/>
    <col min="773" max="1020" width="9.140625" style="63"/>
    <col min="1021" max="1021" width="4" style="63" bestFit="1" customWidth="1"/>
    <col min="1022" max="1022" width="25.140625" style="63" customWidth="1"/>
    <col min="1023" max="1023" width="22.42578125" style="63" customWidth="1"/>
    <col min="1024" max="1024" width="18.42578125" style="63" customWidth="1"/>
    <col min="1025" max="1025" width="13.7109375" style="63" customWidth="1"/>
    <col min="1026" max="1027" width="9.140625" style="63"/>
    <col min="1028" max="1028" width="10.5703125" style="63" bestFit="1" customWidth="1"/>
    <col min="1029" max="1276" width="9.140625" style="63"/>
    <col min="1277" max="1277" width="4" style="63" bestFit="1" customWidth="1"/>
    <col min="1278" max="1278" width="25.140625" style="63" customWidth="1"/>
    <col min="1279" max="1279" width="22.42578125" style="63" customWidth="1"/>
    <col min="1280" max="1280" width="18.42578125" style="63" customWidth="1"/>
    <col min="1281" max="1281" width="13.7109375" style="63" customWidth="1"/>
    <col min="1282" max="1283" width="9.140625" style="63"/>
    <col min="1284" max="1284" width="10.5703125" style="63" bestFit="1" customWidth="1"/>
    <col min="1285" max="1532" width="9.140625" style="63"/>
    <col min="1533" max="1533" width="4" style="63" bestFit="1" customWidth="1"/>
    <col min="1534" max="1534" width="25.140625" style="63" customWidth="1"/>
    <col min="1535" max="1535" width="22.42578125" style="63" customWidth="1"/>
    <col min="1536" max="1536" width="18.42578125" style="63" customWidth="1"/>
    <col min="1537" max="1537" width="13.7109375" style="63" customWidth="1"/>
    <col min="1538" max="1539" width="9.140625" style="63"/>
    <col min="1540" max="1540" width="10.5703125" style="63" bestFit="1" customWidth="1"/>
    <col min="1541" max="1788" width="9.140625" style="63"/>
    <col min="1789" max="1789" width="4" style="63" bestFit="1" customWidth="1"/>
    <col min="1790" max="1790" width="25.140625" style="63" customWidth="1"/>
    <col min="1791" max="1791" width="22.42578125" style="63" customWidth="1"/>
    <col min="1792" max="1792" width="18.42578125" style="63" customWidth="1"/>
    <col min="1793" max="1793" width="13.7109375" style="63" customWidth="1"/>
    <col min="1794" max="1795" width="9.140625" style="63"/>
    <col min="1796" max="1796" width="10.5703125" style="63" bestFit="1" customWidth="1"/>
    <col min="1797" max="2044" width="9.140625" style="63"/>
    <col min="2045" max="2045" width="4" style="63" bestFit="1" customWidth="1"/>
    <col min="2046" max="2046" width="25.140625" style="63" customWidth="1"/>
    <col min="2047" max="2047" width="22.42578125" style="63" customWidth="1"/>
    <col min="2048" max="2048" width="18.42578125" style="63" customWidth="1"/>
    <col min="2049" max="2049" width="13.7109375" style="63" customWidth="1"/>
    <col min="2050" max="2051" width="9.140625" style="63"/>
    <col min="2052" max="2052" width="10.5703125" style="63" bestFit="1" customWidth="1"/>
    <col min="2053" max="2300" width="9.140625" style="63"/>
    <col min="2301" max="2301" width="4" style="63" bestFit="1" customWidth="1"/>
    <col min="2302" max="2302" width="25.140625" style="63" customWidth="1"/>
    <col min="2303" max="2303" width="22.42578125" style="63" customWidth="1"/>
    <col min="2304" max="2304" width="18.42578125" style="63" customWidth="1"/>
    <col min="2305" max="2305" width="13.7109375" style="63" customWidth="1"/>
    <col min="2306" max="2307" width="9.140625" style="63"/>
    <col min="2308" max="2308" width="10.5703125" style="63" bestFit="1" customWidth="1"/>
    <col min="2309" max="2556" width="9.140625" style="63"/>
    <col min="2557" max="2557" width="4" style="63" bestFit="1" customWidth="1"/>
    <col min="2558" max="2558" width="25.140625" style="63" customWidth="1"/>
    <col min="2559" max="2559" width="22.42578125" style="63" customWidth="1"/>
    <col min="2560" max="2560" width="18.42578125" style="63" customWidth="1"/>
    <col min="2561" max="2561" width="13.7109375" style="63" customWidth="1"/>
    <col min="2562" max="2563" width="9.140625" style="63"/>
    <col min="2564" max="2564" width="10.5703125" style="63" bestFit="1" customWidth="1"/>
    <col min="2565" max="2812" width="9.140625" style="63"/>
    <col min="2813" max="2813" width="4" style="63" bestFit="1" customWidth="1"/>
    <col min="2814" max="2814" width="25.140625" style="63" customWidth="1"/>
    <col min="2815" max="2815" width="22.42578125" style="63" customWidth="1"/>
    <col min="2816" max="2816" width="18.42578125" style="63" customWidth="1"/>
    <col min="2817" max="2817" width="13.7109375" style="63" customWidth="1"/>
    <col min="2818" max="2819" width="9.140625" style="63"/>
    <col min="2820" max="2820" width="10.5703125" style="63" bestFit="1" customWidth="1"/>
    <col min="2821" max="3068" width="9.140625" style="63"/>
    <col min="3069" max="3069" width="4" style="63" bestFit="1" customWidth="1"/>
    <col min="3070" max="3070" width="25.140625" style="63" customWidth="1"/>
    <col min="3071" max="3071" width="22.42578125" style="63" customWidth="1"/>
    <col min="3072" max="3072" width="18.42578125" style="63" customWidth="1"/>
    <col min="3073" max="3073" width="13.7109375" style="63" customWidth="1"/>
    <col min="3074" max="3075" width="9.140625" style="63"/>
    <col min="3076" max="3076" width="10.5703125" style="63" bestFit="1" customWidth="1"/>
    <col min="3077" max="3324" width="9.140625" style="63"/>
    <col min="3325" max="3325" width="4" style="63" bestFit="1" customWidth="1"/>
    <col min="3326" max="3326" width="25.140625" style="63" customWidth="1"/>
    <col min="3327" max="3327" width="22.42578125" style="63" customWidth="1"/>
    <col min="3328" max="3328" width="18.42578125" style="63" customWidth="1"/>
    <col min="3329" max="3329" width="13.7109375" style="63" customWidth="1"/>
    <col min="3330" max="3331" width="9.140625" style="63"/>
    <col min="3332" max="3332" width="10.5703125" style="63" bestFit="1" customWidth="1"/>
    <col min="3333" max="3580" width="9.140625" style="63"/>
    <col min="3581" max="3581" width="4" style="63" bestFit="1" customWidth="1"/>
    <col min="3582" max="3582" width="25.140625" style="63" customWidth="1"/>
    <col min="3583" max="3583" width="22.42578125" style="63" customWidth="1"/>
    <col min="3584" max="3584" width="18.42578125" style="63" customWidth="1"/>
    <col min="3585" max="3585" width="13.7109375" style="63" customWidth="1"/>
    <col min="3586" max="3587" width="9.140625" style="63"/>
    <col min="3588" max="3588" width="10.5703125" style="63" bestFit="1" customWidth="1"/>
    <col min="3589" max="3836" width="9.140625" style="63"/>
    <col min="3837" max="3837" width="4" style="63" bestFit="1" customWidth="1"/>
    <col min="3838" max="3838" width="25.140625" style="63" customWidth="1"/>
    <col min="3839" max="3839" width="22.42578125" style="63" customWidth="1"/>
    <col min="3840" max="3840" width="18.42578125" style="63" customWidth="1"/>
    <col min="3841" max="3841" width="13.7109375" style="63" customWidth="1"/>
    <col min="3842" max="3843" width="9.140625" style="63"/>
    <col min="3844" max="3844" width="10.5703125" style="63" bestFit="1" customWidth="1"/>
    <col min="3845" max="4092" width="9.140625" style="63"/>
    <col min="4093" max="4093" width="4" style="63" bestFit="1" customWidth="1"/>
    <col min="4094" max="4094" width="25.140625" style="63" customWidth="1"/>
    <col min="4095" max="4095" width="22.42578125" style="63" customWidth="1"/>
    <col min="4096" max="4096" width="18.42578125" style="63" customWidth="1"/>
    <col min="4097" max="4097" width="13.7109375" style="63" customWidth="1"/>
    <col min="4098" max="4099" width="9.140625" style="63"/>
    <col min="4100" max="4100" width="10.5703125" style="63" bestFit="1" customWidth="1"/>
    <col min="4101" max="4348" width="9.140625" style="63"/>
    <col min="4349" max="4349" width="4" style="63" bestFit="1" customWidth="1"/>
    <col min="4350" max="4350" width="25.140625" style="63" customWidth="1"/>
    <col min="4351" max="4351" width="22.42578125" style="63" customWidth="1"/>
    <col min="4352" max="4352" width="18.42578125" style="63" customWidth="1"/>
    <col min="4353" max="4353" width="13.7109375" style="63" customWidth="1"/>
    <col min="4354" max="4355" width="9.140625" style="63"/>
    <col min="4356" max="4356" width="10.5703125" style="63" bestFit="1" customWidth="1"/>
    <col min="4357" max="4604" width="9.140625" style="63"/>
    <col min="4605" max="4605" width="4" style="63" bestFit="1" customWidth="1"/>
    <col min="4606" max="4606" width="25.140625" style="63" customWidth="1"/>
    <col min="4607" max="4607" width="22.42578125" style="63" customWidth="1"/>
    <col min="4608" max="4608" width="18.42578125" style="63" customWidth="1"/>
    <col min="4609" max="4609" width="13.7109375" style="63" customWidth="1"/>
    <col min="4610" max="4611" width="9.140625" style="63"/>
    <col min="4612" max="4612" width="10.5703125" style="63" bestFit="1" customWidth="1"/>
    <col min="4613" max="4860" width="9.140625" style="63"/>
    <col min="4861" max="4861" width="4" style="63" bestFit="1" customWidth="1"/>
    <col min="4862" max="4862" width="25.140625" style="63" customWidth="1"/>
    <col min="4863" max="4863" width="22.42578125" style="63" customWidth="1"/>
    <col min="4864" max="4864" width="18.42578125" style="63" customWidth="1"/>
    <col min="4865" max="4865" width="13.7109375" style="63" customWidth="1"/>
    <col min="4866" max="4867" width="9.140625" style="63"/>
    <col min="4868" max="4868" width="10.5703125" style="63" bestFit="1" customWidth="1"/>
    <col min="4869" max="5116" width="9.140625" style="63"/>
    <col min="5117" max="5117" width="4" style="63" bestFit="1" customWidth="1"/>
    <col min="5118" max="5118" width="25.140625" style="63" customWidth="1"/>
    <col min="5119" max="5119" width="22.42578125" style="63" customWidth="1"/>
    <col min="5120" max="5120" width="18.42578125" style="63" customWidth="1"/>
    <col min="5121" max="5121" width="13.7109375" style="63" customWidth="1"/>
    <col min="5122" max="5123" width="9.140625" style="63"/>
    <col min="5124" max="5124" width="10.5703125" style="63" bestFit="1" customWidth="1"/>
    <col min="5125" max="5372" width="9.140625" style="63"/>
    <col min="5373" max="5373" width="4" style="63" bestFit="1" customWidth="1"/>
    <col min="5374" max="5374" width="25.140625" style="63" customWidth="1"/>
    <col min="5375" max="5375" width="22.42578125" style="63" customWidth="1"/>
    <col min="5376" max="5376" width="18.42578125" style="63" customWidth="1"/>
    <col min="5377" max="5377" width="13.7109375" style="63" customWidth="1"/>
    <col min="5378" max="5379" width="9.140625" style="63"/>
    <col min="5380" max="5380" width="10.5703125" style="63" bestFit="1" customWidth="1"/>
    <col min="5381" max="5628" width="9.140625" style="63"/>
    <col min="5629" max="5629" width="4" style="63" bestFit="1" customWidth="1"/>
    <col min="5630" max="5630" width="25.140625" style="63" customWidth="1"/>
    <col min="5631" max="5631" width="22.42578125" style="63" customWidth="1"/>
    <col min="5632" max="5632" width="18.42578125" style="63" customWidth="1"/>
    <col min="5633" max="5633" width="13.7109375" style="63" customWidth="1"/>
    <col min="5634" max="5635" width="9.140625" style="63"/>
    <col min="5636" max="5636" width="10.5703125" style="63" bestFit="1" customWidth="1"/>
    <col min="5637" max="5884" width="9.140625" style="63"/>
    <col min="5885" max="5885" width="4" style="63" bestFit="1" customWidth="1"/>
    <col min="5886" max="5886" width="25.140625" style="63" customWidth="1"/>
    <col min="5887" max="5887" width="22.42578125" style="63" customWidth="1"/>
    <col min="5888" max="5888" width="18.42578125" style="63" customWidth="1"/>
    <col min="5889" max="5889" width="13.7109375" style="63" customWidth="1"/>
    <col min="5890" max="5891" width="9.140625" style="63"/>
    <col min="5892" max="5892" width="10.5703125" style="63" bestFit="1" customWidth="1"/>
    <col min="5893" max="6140" width="9.140625" style="63"/>
    <col min="6141" max="6141" width="4" style="63" bestFit="1" customWidth="1"/>
    <col min="6142" max="6142" width="25.140625" style="63" customWidth="1"/>
    <col min="6143" max="6143" width="22.42578125" style="63" customWidth="1"/>
    <col min="6144" max="6144" width="18.42578125" style="63" customWidth="1"/>
    <col min="6145" max="6145" width="13.7109375" style="63" customWidth="1"/>
    <col min="6146" max="6147" width="9.140625" style="63"/>
    <col min="6148" max="6148" width="10.5703125" style="63" bestFit="1" customWidth="1"/>
    <col min="6149" max="6396" width="9.140625" style="63"/>
    <col min="6397" max="6397" width="4" style="63" bestFit="1" customWidth="1"/>
    <col min="6398" max="6398" width="25.140625" style="63" customWidth="1"/>
    <col min="6399" max="6399" width="22.42578125" style="63" customWidth="1"/>
    <col min="6400" max="6400" width="18.42578125" style="63" customWidth="1"/>
    <col min="6401" max="6401" width="13.7109375" style="63" customWidth="1"/>
    <col min="6402" max="6403" width="9.140625" style="63"/>
    <col min="6404" max="6404" width="10.5703125" style="63" bestFit="1" customWidth="1"/>
    <col min="6405" max="6652" width="9.140625" style="63"/>
    <col min="6653" max="6653" width="4" style="63" bestFit="1" customWidth="1"/>
    <col min="6654" max="6654" width="25.140625" style="63" customWidth="1"/>
    <col min="6655" max="6655" width="22.42578125" style="63" customWidth="1"/>
    <col min="6656" max="6656" width="18.42578125" style="63" customWidth="1"/>
    <col min="6657" max="6657" width="13.7109375" style="63" customWidth="1"/>
    <col min="6658" max="6659" width="9.140625" style="63"/>
    <col min="6660" max="6660" width="10.5703125" style="63" bestFit="1" customWidth="1"/>
    <col min="6661" max="6908" width="9.140625" style="63"/>
    <col min="6909" max="6909" width="4" style="63" bestFit="1" customWidth="1"/>
    <col min="6910" max="6910" width="25.140625" style="63" customWidth="1"/>
    <col min="6911" max="6911" width="22.42578125" style="63" customWidth="1"/>
    <col min="6912" max="6912" width="18.42578125" style="63" customWidth="1"/>
    <col min="6913" max="6913" width="13.7109375" style="63" customWidth="1"/>
    <col min="6914" max="6915" width="9.140625" style="63"/>
    <col min="6916" max="6916" width="10.5703125" style="63" bestFit="1" customWidth="1"/>
    <col min="6917" max="7164" width="9.140625" style="63"/>
    <col min="7165" max="7165" width="4" style="63" bestFit="1" customWidth="1"/>
    <col min="7166" max="7166" width="25.140625" style="63" customWidth="1"/>
    <col min="7167" max="7167" width="22.42578125" style="63" customWidth="1"/>
    <col min="7168" max="7168" width="18.42578125" style="63" customWidth="1"/>
    <col min="7169" max="7169" width="13.7109375" style="63" customWidth="1"/>
    <col min="7170" max="7171" width="9.140625" style="63"/>
    <col min="7172" max="7172" width="10.5703125" style="63" bestFit="1" customWidth="1"/>
    <col min="7173" max="7420" width="9.140625" style="63"/>
    <col min="7421" max="7421" width="4" style="63" bestFit="1" customWidth="1"/>
    <col min="7422" max="7422" width="25.140625" style="63" customWidth="1"/>
    <col min="7423" max="7423" width="22.42578125" style="63" customWidth="1"/>
    <col min="7424" max="7424" width="18.42578125" style="63" customWidth="1"/>
    <col min="7425" max="7425" width="13.7109375" style="63" customWidth="1"/>
    <col min="7426" max="7427" width="9.140625" style="63"/>
    <col min="7428" max="7428" width="10.5703125" style="63" bestFit="1" customWidth="1"/>
    <col min="7429" max="7676" width="9.140625" style="63"/>
    <col min="7677" max="7677" width="4" style="63" bestFit="1" customWidth="1"/>
    <col min="7678" max="7678" width="25.140625" style="63" customWidth="1"/>
    <col min="7679" max="7679" width="22.42578125" style="63" customWidth="1"/>
    <col min="7680" max="7680" width="18.42578125" style="63" customWidth="1"/>
    <col min="7681" max="7681" width="13.7109375" style="63" customWidth="1"/>
    <col min="7682" max="7683" width="9.140625" style="63"/>
    <col min="7684" max="7684" width="10.5703125" style="63" bestFit="1" customWidth="1"/>
    <col min="7685" max="7932" width="9.140625" style="63"/>
    <col min="7933" max="7933" width="4" style="63" bestFit="1" customWidth="1"/>
    <col min="7934" max="7934" width="25.140625" style="63" customWidth="1"/>
    <col min="7935" max="7935" width="22.42578125" style="63" customWidth="1"/>
    <col min="7936" max="7936" width="18.42578125" style="63" customWidth="1"/>
    <col min="7937" max="7937" width="13.7109375" style="63" customWidth="1"/>
    <col min="7938" max="7939" width="9.140625" style="63"/>
    <col min="7940" max="7940" width="10.5703125" style="63" bestFit="1" customWidth="1"/>
    <col min="7941" max="8188" width="9.140625" style="63"/>
    <col min="8189" max="8189" width="4" style="63" bestFit="1" customWidth="1"/>
    <col min="8190" max="8190" width="25.140625" style="63" customWidth="1"/>
    <col min="8191" max="8191" width="22.42578125" style="63" customWidth="1"/>
    <col min="8192" max="8192" width="18.42578125" style="63" customWidth="1"/>
    <col min="8193" max="8193" width="13.7109375" style="63" customWidth="1"/>
    <col min="8194" max="8195" width="9.140625" style="63"/>
    <col min="8196" max="8196" width="10.5703125" style="63" bestFit="1" customWidth="1"/>
    <col min="8197" max="8444" width="9.140625" style="63"/>
    <col min="8445" max="8445" width="4" style="63" bestFit="1" customWidth="1"/>
    <col min="8446" max="8446" width="25.140625" style="63" customWidth="1"/>
    <col min="8447" max="8447" width="22.42578125" style="63" customWidth="1"/>
    <col min="8448" max="8448" width="18.42578125" style="63" customWidth="1"/>
    <col min="8449" max="8449" width="13.7109375" style="63" customWidth="1"/>
    <col min="8450" max="8451" width="9.140625" style="63"/>
    <col min="8452" max="8452" width="10.5703125" style="63" bestFit="1" customWidth="1"/>
    <col min="8453" max="8700" width="9.140625" style="63"/>
    <col min="8701" max="8701" width="4" style="63" bestFit="1" customWidth="1"/>
    <col min="8702" max="8702" width="25.140625" style="63" customWidth="1"/>
    <col min="8703" max="8703" width="22.42578125" style="63" customWidth="1"/>
    <col min="8704" max="8704" width="18.42578125" style="63" customWidth="1"/>
    <col min="8705" max="8705" width="13.7109375" style="63" customWidth="1"/>
    <col min="8706" max="8707" width="9.140625" style="63"/>
    <col min="8708" max="8708" width="10.5703125" style="63" bestFit="1" customWidth="1"/>
    <col min="8709" max="8956" width="9.140625" style="63"/>
    <col min="8957" max="8957" width="4" style="63" bestFit="1" customWidth="1"/>
    <col min="8958" max="8958" width="25.140625" style="63" customWidth="1"/>
    <col min="8959" max="8959" width="22.42578125" style="63" customWidth="1"/>
    <col min="8960" max="8960" width="18.42578125" style="63" customWidth="1"/>
    <col min="8961" max="8961" width="13.7109375" style="63" customWidth="1"/>
    <col min="8962" max="8963" width="9.140625" style="63"/>
    <col min="8964" max="8964" width="10.5703125" style="63" bestFit="1" customWidth="1"/>
    <col min="8965" max="9212" width="9.140625" style="63"/>
    <col min="9213" max="9213" width="4" style="63" bestFit="1" customWidth="1"/>
    <col min="9214" max="9214" width="25.140625" style="63" customWidth="1"/>
    <col min="9215" max="9215" width="22.42578125" style="63" customWidth="1"/>
    <col min="9216" max="9216" width="18.42578125" style="63" customWidth="1"/>
    <col min="9217" max="9217" width="13.7109375" style="63" customWidth="1"/>
    <col min="9218" max="9219" width="9.140625" style="63"/>
    <col min="9220" max="9220" width="10.5703125" style="63" bestFit="1" customWidth="1"/>
    <col min="9221" max="9468" width="9.140625" style="63"/>
    <col min="9469" max="9469" width="4" style="63" bestFit="1" customWidth="1"/>
    <col min="9470" max="9470" width="25.140625" style="63" customWidth="1"/>
    <col min="9471" max="9471" width="22.42578125" style="63" customWidth="1"/>
    <col min="9472" max="9472" width="18.42578125" style="63" customWidth="1"/>
    <col min="9473" max="9473" width="13.7109375" style="63" customWidth="1"/>
    <col min="9474" max="9475" width="9.140625" style="63"/>
    <col min="9476" max="9476" width="10.5703125" style="63" bestFit="1" customWidth="1"/>
    <col min="9477" max="9724" width="9.140625" style="63"/>
    <col min="9725" max="9725" width="4" style="63" bestFit="1" customWidth="1"/>
    <col min="9726" max="9726" width="25.140625" style="63" customWidth="1"/>
    <col min="9727" max="9727" width="22.42578125" style="63" customWidth="1"/>
    <col min="9728" max="9728" width="18.42578125" style="63" customWidth="1"/>
    <col min="9729" max="9729" width="13.7109375" style="63" customWidth="1"/>
    <col min="9730" max="9731" width="9.140625" style="63"/>
    <col min="9732" max="9732" width="10.5703125" style="63" bestFit="1" customWidth="1"/>
    <col min="9733" max="9980" width="9.140625" style="63"/>
    <col min="9981" max="9981" width="4" style="63" bestFit="1" customWidth="1"/>
    <col min="9982" max="9982" width="25.140625" style="63" customWidth="1"/>
    <col min="9983" max="9983" width="22.42578125" style="63" customWidth="1"/>
    <col min="9984" max="9984" width="18.42578125" style="63" customWidth="1"/>
    <col min="9985" max="9985" width="13.7109375" style="63" customWidth="1"/>
    <col min="9986" max="9987" width="9.140625" style="63"/>
    <col min="9988" max="9988" width="10.5703125" style="63" bestFit="1" customWidth="1"/>
    <col min="9989" max="10236" width="9.140625" style="63"/>
    <col min="10237" max="10237" width="4" style="63" bestFit="1" customWidth="1"/>
    <col min="10238" max="10238" width="25.140625" style="63" customWidth="1"/>
    <col min="10239" max="10239" width="22.42578125" style="63" customWidth="1"/>
    <col min="10240" max="10240" width="18.42578125" style="63" customWidth="1"/>
    <col min="10241" max="10241" width="13.7109375" style="63" customWidth="1"/>
    <col min="10242" max="10243" width="9.140625" style="63"/>
    <col min="10244" max="10244" width="10.5703125" style="63" bestFit="1" customWidth="1"/>
    <col min="10245" max="10492" width="9.140625" style="63"/>
    <col min="10493" max="10493" width="4" style="63" bestFit="1" customWidth="1"/>
    <col min="10494" max="10494" width="25.140625" style="63" customWidth="1"/>
    <col min="10495" max="10495" width="22.42578125" style="63" customWidth="1"/>
    <col min="10496" max="10496" width="18.42578125" style="63" customWidth="1"/>
    <col min="10497" max="10497" width="13.7109375" style="63" customWidth="1"/>
    <col min="10498" max="10499" width="9.140625" style="63"/>
    <col min="10500" max="10500" width="10.5703125" style="63" bestFit="1" customWidth="1"/>
    <col min="10501" max="10748" width="9.140625" style="63"/>
    <col min="10749" max="10749" width="4" style="63" bestFit="1" customWidth="1"/>
    <col min="10750" max="10750" width="25.140625" style="63" customWidth="1"/>
    <col min="10751" max="10751" width="22.42578125" style="63" customWidth="1"/>
    <col min="10752" max="10752" width="18.42578125" style="63" customWidth="1"/>
    <col min="10753" max="10753" width="13.7109375" style="63" customWidth="1"/>
    <col min="10754" max="10755" width="9.140625" style="63"/>
    <col min="10756" max="10756" width="10.5703125" style="63" bestFit="1" customWidth="1"/>
    <col min="10757" max="11004" width="9.140625" style="63"/>
    <col min="11005" max="11005" width="4" style="63" bestFit="1" customWidth="1"/>
    <col min="11006" max="11006" width="25.140625" style="63" customWidth="1"/>
    <col min="11007" max="11007" width="22.42578125" style="63" customWidth="1"/>
    <col min="11008" max="11008" width="18.42578125" style="63" customWidth="1"/>
    <col min="11009" max="11009" width="13.7109375" style="63" customWidth="1"/>
    <col min="11010" max="11011" width="9.140625" style="63"/>
    <col min="11012" max="11012" width="10.5703125" style="63" bestFit="1" customWidth="1"/>
    <col min="11013" max="11260" width="9.140625" style="63"/>
    <col min="11261" max="11261" width="4" style="63" bestFit="1" customWidth="1"/>
    <col min="11262" max="11262" width="25.140625" style="63" customWidth="1"/>
    <col min="11263" max="11263" width="22.42578125" style="63" customWidth="1"/>
    <col min="11264" max="11264" width="18.42578125" style="63" customWidth="1"/>
    <col min="11265" max="11265" width="13.7109375" style="63" customWidth="1"/>
    <col min="11266" max="11267" width="9.140625" style="63"/>
    <col min="11268" max="11268" width="10.5703125" style="63" bestFit="1" customWidth="1"/>
    <col min="11269" max="11516" width="9.140625" style="63"/>
    <col min="11517" max="11517" width="4" style="63" bestFit="1" customWidth="1"/>
    <col min="11518" max="11518" width="25.140625" style="63" customWidth="1"/>
    <col min="11519" max="11519" width="22.42578125" style="63" customWidth="1"/>
    <col min="11520" max="11520" width="18.42578125" style="63" customWidth="1"/>
    <col min="11521" max="11521" width="13.7109375" style="63" customWidth="1"/>
    <col min="11522" max="11523" width="9.140625" style="63"/>
    <col min="11524" max="11524" width="10.5703125" style="63" bestFit="1" customWidth="1"/>
    <col min="11525" max="11772" width="9.140625" style="63"/>
    <col min="11773" max="11773" width="4" style="63" bestFit="1" customWidth="1"/>
    <col min="11774" max="11774" width="25.140625" style="63" customWidth="1"/>
    <col min="11775" max="11775" width="22.42578125" style="63" customWidth="1"/>
    <col min="11776" max="11776" width="18.42578125" style="63" customWidth="1"/>
    <col min="11777" max="11777" width="13.7109375" style="63" customWidth="1"/>
    <col min="11778" max="11779" width="9.140625" style="63"/>
    <col min="11780" max="11780" width="10.5703125" style="63" bestFit="1" customWidth="1"/>
    <col min="11781" max="12028" width="9.140625" style="63"/>
    <col min="12029" max="12029" width="4" style="63" bestFit="1" customWidth="1"/>
    <col min="12030" max="12030" width="25.140625" style="63" customWidth="1"/>
    <col min="12031" max="12031" width="22.42578125" style="63" customWidth="1"/>
    <col min="12032" max="12032" width="18.42578125" style="63" customWidth="1"/>
    <col min="12033" max="12033" width="13.7109375" style="63" customWidth="1"/>
    <col min="12034" max="12035" width="9.140625" style="63"/>
    <col min="12036" max="12036" width="10.5703125" style="63" bestFit="1" customWidth="1"/>
    <col min="12037" max="12284" width="9.140625" style="63"/>
    <col min="12285" max="12285" width="4" style="63" bestFit="1" customWidth="1"/>
    <col min="12286" max="12286" width="25.140625" style="63" customWidth="1"/>
    <col min="12287" max="12287" width="22.42578125" style="63" customWidth="1"/>
    <col min="12288" max="12288" width="18.42578125" style="63" customWidth="1"/>
    <col min="12289" max="12289" width="13.7109375" style="63" customWidth="1"/>
    <col min="12290" max="12291" width="9.140625" style="63"/>
    <col min="12292" max="12292" width="10.5703125" style="63" bestFit="1" customWidth="1"/>
    <col min="12293" max="12540" width="9.140625" style="63"/>
    <col min="12541" max="12541" width="4" style="63" bestFit="1" customWidth="1"/>
    <col min="12542" max="12542" width="25.140625" style="63" customWidth="1"/>
    <col min="12543" max="12543" width="22.42578125" style="63" customWidth="1"/>
    <col min="12544" max="12544" width="18.42578125" style="63" customWidth="1"/>
    <col min="12545" max="12545" width="13.7109375" style="63" customWidth="1"/>
    <col min="12546" max="12547" width="9.140625" style="63"/>
    <col min="12548" max="12548" width="10.5703125" style="63" bestFit="1" customWidth="1"/>
    <col min="12549" max="12796" width="9.140625" style="63"/>
    <col min="12797" max="12797" width="4" style="63" bestFit="1" customWidth="1"/>
    <col min="12798" max="12798" width="25.140625" style="63" customWidth="1"/>
    <col min="12799" max="12799" width="22.42578125" style="63" customWidth="1"/>
    <col min="12800" max="12800" width="18.42578125" style="63" customWidth="1"/>
    <col min="12801" max="12801" width="13.7109375" style="63" customWidth="1"/>
    <col min="12802" max="12803" width="9.140625" style="63"/>
    <col min="12804" max="12804" width="10.5703125" style="63" bestFit="1" customWidth="1"/>
    <col min="12805" max="13052" width="9.140625" style="63"/>
    <col min="13053" max="13053" width="4" style="63" bestFit="1" customWidth="1"/>
    <col min="13054" max="13054" width="25.140625" style="63" customWidth="1"/>
    <col min="13055" max="13055" width="22.42578125" style="63" customWidth="1"/>
    <col min="13056" max="13056" width="18.42578125" style="63" customWidth="1"/>
    <col min="13057" max="13057" width="13.7109375" style="63" customWidth="1"/>
    <col min="13058" max="13059" width="9.140625" style="63"/>
    <col min="13060" max="13060" width="10.5703125" style="63" bestFit="1" customWidth="1"/>
    <col min="13061" max="13308" width="9.140625" style="63"/>
    <col min="13309" max="13309" width="4" style="63" bestFit="1" customWidth="1"/>
    <col min="13310" max="13310" width="25.140625" style="63" customWidth="1"/>
    <col min="13311" max="13311" width="22.42578125" style="63" customWidth="1"/>
    <col min="13312" max="13312" width="18.42578125" style="63" customWidth="1"/>
    <col min="13313" max="13313" width="13.7109375" style="63" customWidth="1"/>
    <col min="13314" max="13315" width="9.140625" style="63"/>
    <col min="13316" max="13316" width="10.5703125" style="63" bestFit="1" customWidth="1"/>
    <col min="13317" max="13564" width="9.140625" style="63"/>
    <col min="13565" max="13565" width="4" style="63" bestFit="1" customWidth="1"/>
    <col min="13566" max="13566" width="25.140625" style="63" customWidth="1"/>
    <col min="13567" max="13567" width="22.42578125" style="63" customWidth="1"/>
    <col min="13568" max="13568" width="18.42578125" style="63" customWidth="1"/>
    <col min="13569" max="13569" width="13.7109375" style="63" customWidth="1"/>
    <col min="13570" max="13571" width="9.140625" style="63"/>
    <col min="13572" max="13572" width="10.5703125" style="63" bestFit="1" customWidth="1"/>
    <col min="13573" max="13820" width="9.140625" style="63"/>
    <col min="13821" max="13821" width="4" style="63" bestFit="1" customWidth="1"/>
    <col min="13822" max="13822" width="25.140625" style="63" customWidth="1"/>
    <col min="13823" max="13823" width="22.42578125" style="63" customWidth="1"/>
    <col min="13824" max="13824" width="18.42578125" style="63" customWidth="1"/>
    <col min="13825" max="13825" width="13.7109375" style="63" customWidth="1"/>
    <col min="13826" max="13827" width="9.140625" style="63"/>
    <col min="13828" max="13828" width="10.5703125" style="63" bestFit="1" customWidth="1"/>
    <col min="13829" max="14076" width="9.140625" style="63"/>
    <col min="14077" max="14077" width="4" style="63" bestFit="1" customWidth="1"/>
    <col min="14078" max="14078" width="25.140625" style="63" customWidth="1"/>
    <col min="14079" max="14079" width="22.42578125" style="63" customWidth="1"/>
    <col min="14080" max="14080" width="18.42578125" style="63" customWidth="1"/>
    <col min="14081" max="14081" width="13.7109375" style="63" customWidth="1"/>
    <col min="14082" max="14083" width="9.140625" style="63"/>
    <col min="14084" max="14084" width="10.5703125" style="63" bestFit="1" customWidth="1"/>
    <col min="14085" max="14332" width="9.140625" style="63"/>
    <col min="14333" max="14333" width="4" style="63" bestFit="1" customWidth="1"/>
    <col min="14334" max="14334" width="25.140625" style="63" customWidth="1"/>
    <col min="14335" max="14335" width="22.42578125" style="63" customWidth="1"/>
    <col min="14336" max="14336" width="18.42578125" style="63" customWidth="1"/>
    <col min="14337" max="14337" width="13.7109375" style="63" customWidth="1"/>
    <col min="14338" max="14339" width="9.140625" style="63"/>
    <col min="14340" max="14340" width="10.5703125" style="63" bestFit="1" customWidth="1"/>
    <col min="14341" max="14588" width="9.140625" style="63"/>
    <col min="14589" max="14589" width="4" style="63" bestFit="1" customWidth="1"/>
    <col min="14590" max="14590" width="25.140625" style="63" customWidth="1"/>
    <col min="14591" max="14591" width="22.42578125" style="63" customWidth="1"/>
    <col min="14592" max="14592" width="18.42578125" style="63" customWidth="1"/>
    <col min="14593" max="14593" width="13.7109375" style="63" customWidth="1"/>
    <col min="14594" max="14595" width="9.140625" style="63"/>
    <col min="14596" max="14596" width="10.5703125" style="63" bestFit="1" customWidth="1"/>
    <col min="14597" max="14844" width="9.140625" style="63"/>
    <col min="14845" max="14845" width="4" style="63" bestFit="1" customWidth="1"/>
    <col min="14846" max="14846" width="25.140625" style="63" customWidth="1"/>
    <col min="14847" max="14847" width="22.42578125" style="63" customWidth="1"/>
    <col min="14848" max="14848" width="18.42578125" style="63" customWidth="1"/>
    <col min="14849" max="14849" width="13.7109375" style="63" customWidth="1"/>
    <col min="14850" max="14851" width="9.140625" style="63"/>
    <col min="14852" max="14852" width="10.5703125" style="63" bestFit="1" customWidth="1"/>
    <col min="14853" max="15100" width="9.140625" style="63"/>
    <col min="15101" max="15101" width="4" style="63" bestFit="1" customWidth="1"/>
    <col min="15102" max="15102" width="25.140625" style="63" customWidth="1"/>
    <col min="15103" max="15103" width="22.42578125" style="63" customWidth="1"/>
    <col min="15104" max="15104" width="18.42578125" style="63" customWidth="1"/>
    <col min="15105" max="15105" width="13.7109375" style="63" customWidth="1"/>
    <col min="15106" max="15107" width="9.140625" style="63"/>
    <col min="15108" max="15108" width="10.5703125" style="63" bestFit="1" customWidth="1"/>
    <col min="15109" max="15356" width="9.140625" style="63"/>
    <col min="15357" max="15357" width="4" style="63" bestFit="1" customWidth="1"/>
    <col min="15358" max="15358" width="25.140625" style="63" customWidth="1"/>
    <col min="15359" max="15359" width="22.42578125" style="63" customWidth="1"/>
    <col min="15360" max="15360" width="18.42578125" style="63" customWidth="1"/>
    <col min="15361" max="15361" width="13.7109375" style="63" customWidth="1"/>
    <col min="15362" max="15363" width="9.140625" style="63"/>
    <col min="15364" max="15364" width="10.5703125" style="63" bestFit="1" customWidth="1"/>
    <col min="15365" max="15612" width="9.140625" style="63"/>
    <col min="15613" max="15613" width="4" style="63" bestFit="1" customWidth="1"/>
    <col min="15614" max="15614" width="25.140625" style="63" customWidth="1"/>
    <col min="15615" max="15615" width="22.42578125" style="63" customWidth="1"/>
    <col min="15616" max="15616" width="18.42578125" style="63" customWidth="1"/>
    <col min="15617" max="15617" width="13.7109375" style="63" customWidth="1"/>
    <col min="15618" max="15619" width="9.140625" style="63"/>
    <col min="15620" max="15620" width="10.5703125" style="63" bestFit="1" customWidth="1"/>
    <col min="15621" max="15868" width="9.140625" style="63"/>
    <col min="15869" max="15869" width="4" style="63" bestFit="1" customWidth="1"/>
    <col min="15870" max="15870" width="25.140625" style="63" customWidth="1"/>
    <col min="15871" max="15871" width="22.42578125" style="63" customWidth="1"/>
    <col min="15872" max="15872" width="18.42578125" style="63" customWidth="1"/>
    <col min="15873" max="15873" width="13.7109375" style="63" customWidth="1"/>
    <col min="15874" max="15875" width="9.140625" style="63"/>
    <col min="15876" max="15876" width="10.5703125" style="63" bestFit="1" customWidth="1"/>
    <col min="15877" max="16124" width="9.140625" style="63"/>
    <col min="16125" max="16125" width="4" style="63" bestFit="1" customWidth="1"/>
    <col min="16126" max="16126" width="25.140625" style="63" customWidth="1"/>
    <col min="16127" max="16127" width="22.42578125" style="63" customWidth="1"/>
    <col min="16128" max="16128" width="18.42578125" style="63" customWidth="1"/>
    <col min="16129" max="16129" width="13.7109375" style="63" customWidth="1"/>
    <col min="16130" max="16131" width="9.140625" style="63"/>
    <col min="16132" max="16132" width="10.5703125" style="63" bestFit="1" customWidth="1"/>
    <col min="16133" max="16384" width="9.140625" style="63"/>
  </cols>
  <sheetData>
    <row r="2" spans="1:8" x14ac:dyDescent="0.25">
      <c r="A2" s="131" t="s">
        <v>130</v>
      </c>
      <c r="B2" s="131"/>
      <c r="C2" s="131"/>
      <c r="D2" s="131"/>
      <c r="E2" s="131"/>
    </row>
    <row r="3" spans="1:8" ht="47.25" customHeight="1" x14ac:dyDescent="0.25">
      <c r="A3" s="132" t="s">
        <v>131</v>
      </c>
      <c r="B3" s="132"/>
      <c r="C3" s="132"/>
      <c r="D3" s="132"/>
      <c r="E3" s="132"/>
    </row>
    <row r="5" spans="1:8" ht="16.5" customHeight="1" x14ac:dyDescent="0.25">
      <c r="A5" s="130" t="s">
        <v>0</v>
      </c>
      <c r="B5" s="130" t="s">
        <v>122</v>
      </c>
      <c r="C5" s="133" t="s">
        <v>123</v>
      </c>
      <c r="D5" s="133" t="s">
        <v>132</v>
      </c>
      <c r="E5" s="133" t="s">
        <v>125</v>
      </c>
    </row>
    <row r="6" spans="1:8" x14ac:dyDescent="0.25">
      <c r="A6" s="130"/>
      <c r="B6" s="130"/>
      <c r="C6" s="133"/>
      <c r="D6" s="133"/>
      <c r="E6" s="133"/>
    </row>
    <row r="7" spans="1:8" ht="32.25" customHeight="1" x14ac:dyDescent="0.25">
      <c r="A7" s="130"/>
      <c r="B7" s="130"/>
      <c r="C7" s="133"/>
      <c r="D7" s="133"/>
      <c r="E7" s="133"/>
    </row>
    <row r="8" spans="1:8" x14ac:dyDescent="0.25">
      <c r="A8" s="64">
        <v>1</v>
      </c>
      <c r="B8" s="65" t="str">
        <f>[1]Gốc!B6</f>
        <v>Thị trấn Phú Đa</v>
      </c>
      <c r="C8" s="78">
        <f>XKLĐ_TVKM!C8</f>
        <v>4692</v>
      </c>
      <c r="D8" s="78">
        <v>150</v>
      </c>
      <c r="E8" s="65"/>
      <c r="F8" s="63">
        <v>2500</v>
      </c>
      <c r="G8" s="63">
        <v>78166</v>
      </c>
      <c r="H8" s="79">
        <f t="shared" ref="H8:H28" si="0">C8/G8*F8</f>
        <v>150.06524575902566</v>
      </c>
    </row>
    <row r="9" spans="1:8" x14ac:dyDescent="0.25">
      <c r="A9" s="64">
        <v>2</v>
      </c>
      <c r="B9" s="65" t="str">
        <f>[1]Gốc!B7</f>
        <v>Thị trấn Thuận An</v>
      </c>
      <c r="C9" s="78">
        <f>XKLĐ_TVKM!C9</f>
        <v>8602</v>
      </c>
      <c r="D9" s="78">
        <v>275</v>
      </c>
      <c r="E9" s="65"/>
      <c r="F9" s="63">
        <v>2500</v>
      </c>
      <c r="G9" s="63">
        <v>78166</v>
      </c>
      <c r="H9" s="79">
        <f t="shared" si="0"/>
        <v>275.11961722488041</v>
      </c>
    </row>
    <row r="10" spans="1:8" x14ac:dyDescent="0.25">
      <c r="A10" s="64">
        <v>3</v>
      </c>
      <c r="B10" s="65" t="str">
        <f>[1]Gốc!B8</f>
        <v>Xã Phú An</v>
      </c>
      <c r="C10" s="78">
        <f>XKLĐ_TVKM!C10</f>
        <v>3775</v>
      </c>
      <c r="D10" s="78">
        <v>120</v>
      </c>
      <c r="E10" s="65"/>
      <c r="F10" s="63">
        <v>2500</v>
      </c>
      <c r="G10" s="63">
        <v>78166</v>
      </c>
      <c r="H10" s="79">
        <f t="shared" si="0"/>
        <v>120.73663741268584</v>
      </c>
    </row>
    <row r="11" spans="1:8" x14ac:dyDescent="0.25">
      <c r="A11" s="64">
        <v>4</v>
      </c>
      <c r="B11" s="65" t="str">
        <f>[1]Gốc!B9</f>
        <v>Xã Phú Diên</v>
      </c>
      <c r="C11" s="78">
        <f>XKLĐ_TVKM!C11</f>
        <v>4914</v>
      </c>
      <c r="D11" s="78">
        <v>157</v>
      </c>
      <c r="E11" s="65"/>
      <c r="F11" s="63">
        <v>2500</v>
      </c>
      <c r="G11" s="63">
        <v>78166</v>
      </c>
      <c r="H11" s="79">
        <f t="shared" si="0"/>
        <v>157.16551953534784</v>
      </c>
    </row>
    <row r="12" spans="1:8" x14ac:dyDescent="0.25">
      <c r="A12" s="64">
        <v>5</v>
      </c>
      <c r="B12" s="65" t="str">
        <f>[1]Gốc!B10</f>
        <v>Xã Phú Dương</v>
      </c>
      <c r="C12" s="78">
        <f>XKLĐ_TVKM!C12</f>
        <v>4825</v>
      </c>
      <c r="D12" s="78">
        <v>154</v>
      </c>
      <c r="E12" s="65"/>
      <c r="F12" s="63">
        <v>2500</v>
      </c>
      <c r="G12" s="63">
        <v>78166</v>
      </c>
      <c r="H12" s="79">
        <f t="shared" si="0"/>
        <v>154.31901338177724</v>
      </c>
    </row>
    <row r="13" spans="1:8" x14ac:dyDescent="0.25">
      <c r="A13" s="64">
        <v>6</v>
      </c>
      <c r="B13" s="65" t="str">
        <f>[1]Gốc!B11</f>
        <v>Xã Phú Hải</v>
      </c>
      <c r="C13" s="78">
        <f>XKLĐ_TVKM!C13</f>
        <v>2954</v>
      </c>
      <c r="D13" s="78">
        <v>95</v>
      </c>
      <c r="E13" s="65"/>
      <c r="F13" s="63">
        <v>2500</v>
      </c>
      <c r="G13" s="63">
        <v>78166</v>
      </c>
      <c r="H13" s="79">
        <f t="shared" si="0"/>
        <v>94.478417726377202</v>
      </c>
    </row>
    <row r="14" spans="1:8" x14ac:dyDescent="0.25">
      <c r="A14" s="64">
        <v>7</v>
      </c>
      <c r="B14" s="65" t="str">
        <f>[1]Gốc!B12</f>
        <v>Xã Phú Hồ</v>
      </c>
      <c r="C14" s="78">
        <f>XKLĐ_TVKM!C14</f>
        <v>2450</v>
      </c>
      <c r="D14" s="78">
        <v>79</v>
      </c>
      <c r="E14" s="65"/>
      <c r="F14" s="63">
        <v>2500</v>
      </c>
      <c r="G14" s="63">
        <v>78166</v>
      </c>
      <c r="H14" s="79">
        <f t="shared" si="0"/>
        <v>78.358877261213308</v>
      </c>
    </row>
    <row r="15" spans="1:8" x14ac:dyDescent="0.25">
      <c r="A15" s="64">
        <v>8</v>
      </c>
      <c r="B15" s="65" t="str">
        <f>[1]Gốc!B13</f>
        <v>Xã Phú Lương</v>
      </c>
      <c r="C15" s="78">
        <f>XKLĐ_TVKM!C15</f>
        <v>2823</v>
      </c>
      <c r="D15" s="78">
        <v>90</v>
      </c>
      <c r="E15" s="65"/>
      <c r="F15" s="63">
        <v>2500</v>
      </c>
      <c r="G15" s="63">
        <v>78166</v>
      </c>
      <c r="H15" s="79">
        <f t="shared" si="0"/>
        <v>90.28861653404293</v>
      </c>
    </row>
    <row r="16" spans="1:8" x14ac:dyDescent="0.25">
      <c r="A16" s="64">
        <v>9</v>
      </c>
      <c r="B16" s="65" t="str">
        <f>[1]Gốc!B14</f>
        <v>Xã Phú Mậu</v>
      </c>
      <c r="C16" s="78">
        <f>XKLĐ_TVKM!C16</f>
        <v>4846</v>
      </c>
      <c r="D16" s="78">
        <v>155</v>
      </c>
      <c r="E16" s="65"/>
      <c r="F16" s="63">
        <v>2500</v>
      </c>
      <c r="G16" s="63">
        <v>78166</v>
      </c>
      <c r="H16" s="79">
        <f t="shared" si="0"/>
        <v>154.99066090115906</v>
      </c>
    </row>
    <row r="17" spans="1:8" x14ac:dyDescent="0.25">
      <c r="A17" s="64">
        <v>10</v>
      </c>
      <c r="B17" s="65" t="str">
        <f>[1]Gốc!B15</f>
        <v>Xã Phú Mỹ</v>
      </c>
      <c r="C17" s="78">
        <f>XKLĐ_TVKM!C17</f>
        <v>4447</v>
      </c>
      <c r="D17" s="78">
        <v>142</v>
      </c>
      <c r="E17" s="65"/>
      <c r="F17" s="63">
        <v>2500</v>
      </c>
      <c r="G17" s="63">
        <v>78166</v>
      </c>
      <c r="H17" s="79">
        <f t="shared" si="0"/>
        <v>142.22935803290434</v>
      </c>
    </row>
    <row r="18" spans="1:8" x14ac:dyDescent="0.25">
      <c r="A18" s="64">
        <v>11</v>
      </c>
      <c r="B18" s="65" t="str">
        <f>[1]Gốc!B16</f>
        <v>Xã Phú Thanh</v>
      </c>
      <c r="C18" s="78">
        <f>XKLĐ_TVKM!C18</f>
        <v>1882</v>
      </c>
      <c r="D18" s="78">
        <v>62</v>
      </c>
      <c r="E18" s="65"/>
      <c r="F18" s="63">
        <v>2500</v>
      </c>
      <c r="G18" s="63">
        <v>78166</v>
      </c>
      <c r="H18" s="79">
        <f t="shared" si="0"/>
        <v>60.192411022695289</v>
      </c>
    </row>
    <row r="19" spans="1:8" x14ac:dyDescent="0.25">
      <c r="A19" s="64">
        <v>12</v>
      </c>
      <c r="B19" s="65" t="str">
        <f>[1]Gốc!B17</f>
        <v>Xã Phú Thuận</v>
      </c>
      <c r="C19" s="78">
        <f>XKLĐ_TVKM!C19</f>
        <v>2971</v>
      </c>
      <c r="D19" s="78">
        <v>95</v>
      </c>
      <c r="E19" s="65"/>
      <c r="F19" s="63">
        <v>2500</v>
      </c>
      <c r="G19" s="63">
        <v>78166</v>
      </c>
      <c r="H19" s="79">
        <f t="shared" si="0"/>
        <v>95.022132384924404</v>
      </c>
    </row>
    <row r="20" spans="1:8" x14ac:dyDescent="0.25">
      <c r="A20" s="64">
        <v>13</v>
      </c>
      <c r="B20" s="65" t="str">
        <f>[1]Gốc!B18</f>
        <v>Xã Phú Thượng</v>
      </c>
      <c r="C20" s="78">
        <f>XKLĐ_TVKM!C20</f>
        <v>5628</v>
      </c>
      <c r="D20" s="78">
        <v>180</v>
      </c>
      <c r="E20" s="65"/>
      <c r="F20" s="63">
        <v>2500</v>
      </c>
      <c r="G20" s="63">
        <v>78166</v>
      </c>
      <c r="H20" s="79">
        <f t="shared" si="0"/>
        <v>180.00153519433002</v>
      </c>
    </row>
    <row r="21" spans="1:8" x14ac:dyDescent="0.25">
      <c r="A21" s="64">
        <v>14</v>
      </c>
      <c r="B21" s="65" t="str">
        <f>[1]Gốc!B19</f>
        <v>Xã Phú Xuân</v>
      </c>
      <c r="C21" s="78">
        <f>XKLĐ_TVKM!C21</f>
        <v>3819</v>
      </c>
      <c r="D21" s="78">
        <v>122</v>
      </c>
      <c r="E21" s="65"/>
      <c r="F21" s="63">
        <v>2500</v>
      </c>
      <c r="G21" s="63">
        <v>78166</v>
      </c>
      <c r="H21" s="79">
        <f t="shared" si="0"/>
        <v>122.14389888186679</v>
      </c>
    </row>
    <row r="22" spans="1:8" x14ac:dyDescent="0.25">
      <c r="A22" s="64">
        <v>15</v>
      </c>
      <c r="B22" s="65" t="str">
        <f>[1]Gốc!B20</f>
        <v>Xã Vinh An</v>
      </c>
      <c r="C22" s="78">
        <f>XKLĐ_TVKM!C22</f>
        <v>2813</v>
      </c>
      <c r="D22" s="78">
        <v>92</v>
      </c>
      <c r="E22" s="65"/>
      <c r="F22" s="63">
        <v>2500</v>
      </c>
      <c r="G22" s="63">
        <v>78166</v>
      </c>
      <c r="H22" s="79">
        <f t="shared" si="0"/>
        <v>89.96878438195634</v>
      </c>
    </row>
    <row r="23" spans="1:8" x14ac:dyDescent="0.25">
      <c r="A23" s="64">
        <v>16</v>
      </c>
      <c r="B23" s="65" t="str">
        <f>[1]Gốc!B21</f>
        <v>Xã Vinh Hà</v>
      </c>
      <c r="C23" s="78">
        <f>XKLĐ_TVKM!C23</f>
        <v>4163</v>
      </c>
      <c r="D23" s="78">
        <v>133</v>
      </c>
      <c r="E23" s="65"/>
      <c r="F23" s="63">
        <v>2500</v>
      </c>
      <c r="G23" s="63">
        <v>78166</v>
      </c>
      <c r="H23" s="79">
        <f t="shared" si="0"/>
        <v>133.14612491364534</v>
      </c>
    </row>
    <row r="24" spans="1:8" x14ac:dyDescent="0.25">
      <c r="A24" s="64">
        <v>17</v>
      </c>
      <c r="B24" s="65" t="str">
        <f>[1]Gốc!B22</f>
        <v>Xã Vinh Phú</v>
      </c>
      <c r="C24" s="78">
        <f>XKLĐ_TVKM!C24</f>
        <v>2286</v>
      </c>
      <c r="D24" s="78">
        <v>73</v>
      </c>
      <c r="E24" s="65"/>
      <c r="F24" s="63">
        <v>2500</v>
      </c>
      <c r="G24" s="63">
        <v>78166</v>
      </c>
      <c r="H24" s="79">
        <f t="shared" si="0"/>
        <v>73.113629966993329</v>
      </c>
    </row>
    <row r="25" spans="1:8" x14ac:dyDescent="0.25">
      <c r="A25" s="64">
        <v>18</v>
      </c>
      <c r="B25" s="65" t="str">
        <f>[1]Gốc!B23</f>
        <v>Xã Vinh Thái</v>
      </c>
      <c r="C25" s="78">
        <f>XKLĐ_TVKM!C25</f>
        <v>2778</v>
      </c>
      <c r="D25" s="78">
        <v>88</v>
      </c>
      <c r="E25" s="65"/>
      <c r="F25" s="63">
        <v>2500</v>
      </c>
      <c r="G25" s="63">
        <v>78166</v>
      </c>
      <c r="H25" s="79">
        <f t="shared" si="0"/>
        <v>88.849371849653309</v>
      </c>
    </row>
    <row r="26" spans="1:8" x14ac:dyDescent="0.25">
      <c r="A26" s="64">
        <v>19</v>
      </c>
      <c r="B26" s="65" t="str">
        <f>[1]Gốc!B24</f>
        <v>Xã Vinh Thanh</v>
      </c>
      <c r="C26" s="78">
        <f>XKLĐ_TVKM!C26</f>
        <v>4467</v>
      </c>
      <c r="D26" s="78">
        <v>142</v>
      </c>
      <c r="E26" s="65"/>
      <c r="F26" s="63">
        <v>2500</v>
      </c>
      <c r="G26" s="63">
        <v>78166</v>
      </c>
      <c r="H26" s="79">
        <f t="shared" si="0"/>
        <v>142.8690223370775</v>
      </c>
    </row>
    <row r="27" spans="1:8" x14ac:dyDescent="0.25">
      <c r="A27" s="64">
        <v>20</v>
      </c>
      <c r="B27" s="65" t="str">
        <f>[1]Gốc!B25</f>
        <v>Xã Vinh Xuân</v>
      </c>
      <c r="C27" s="78">
        <f>XKLĐ_TVKM!C27</f>
        <v>3031</v>
      </c>
      <c r="D27" s="78">
        <v>96</v>
      </c>
      <c r="E27" s="65"/>
      <c r="F27" s="63">
        <v>2500</v>
      </c>
      <c r="G27" s="63">
        <v>78166</v>
      </c>
      <c r="H27" s="79">
        <f t="shared" si="0"/>
        <v>96.941125297443904</v>
      </c>
    </row>
    <row r="28" spans="1:8" s="77" customFormat="1" x14ac:dyDescent="0.25">
      <c r="A28" s="130" t="s">
        <v>5</v>
      </c>
      <c r="B28" s="130"/>
      <c r="C28" s="80">
        <f>SUM(C8:C27)</f>
        <v>78166</v>
      </c>
      <c r="D28" s="80">
        <f>SUM(D8:D27)</f>
        <v>2500</v>
      </c>
      <c r="E28" s="81"/>
      <c r="F28" s="63">
        <v>2500</v>
      </c>
      <c r="G28" s="63">
        <v>78166</v>
      </c>
      <c r="H28" s="79">
        <f t="shared" si="0"/>
        <v>2500</v>
      </c>
    </row>
  </sheetData>
  <mergeCells count="8">
    <mergeCell ref="A28:B28"/>
    <mergeCell ref="A2:E2"/>
    <mergeCell ref="A3:E3"/>
    <mergeCell ref="A5:A7"/>
    <mergeCell ref="B5:B7"/>
    <mergeCell ref="C5:C7"/>
    <mergeCell ref="D5:D7"/>
    <mergeCell ref="E5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GỐC</vt:lpstr>
      <vt:lpstr>Sheet1</vt:lpstr>
      <vt:lpstr>XKLĐ_TVKM</vt:lpstr>
      <vt:lpstr>ĐTNghe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Carcassonno</cp:lastModifiedBy>
  <cp:lastPrinted>2019-05-27T01:59:59Z</cp:lastPrinted>
  <dcterms:created xsi:type="dcterms:W3CDTF">2018-11-19T06:09:41Z</dcterms:created>
  <dcterms:modified xsi:type="dcterms:W3CDTF">2019-07-03T07:31:25Z</dcterms:modified>
</cp:coreProperties>
</file>